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userName="Crews, Kristy" algorithmName="SHA-512" hashValue="s051L5J+cQfXxZXm9TR3cuxwqohg4WXOfQx/3JcWS9Z3/7CqZuzJn4bwL4kOCePuQloMmR8OUEygZlWPri+uQA==" saltValue="aQoIbOu+xu5wRqys2p+Qow==" spinCount="100000"/>
  <workbookPr codeName="ThisWorkbook" hidePivotFieldList="1"/>
  <mc:AlternateContent xmlns:mc="http://schemas.openxmlformats.org/markup-compatibility/2006">
    <mc:Choice Requires="x15">
      <x15ac:absPath xmlns:x15ac="http://schemas.microsoft.com/office/spreadsheetml/2010/11/ac" url="https://usepa-my.sharepoint.com/personal/crews_kristy_epa_gov/Documents/Work/Herbicide Fate ESA/Write-up/"/>
    </mc:Choice>
  </mc:AlternateContent>
  <xr:revisionPtr revIDLastSave="0" documentId="10_ncr:10000_{1276D4FE-4784-44DD-B6FB-A4153D2381B0}" xr6:coauthVersionLast="45" xr6:coauthVersionMax="45" xr10:uidLastSave="{00000000-0000-0000-0000-000000000000}"/>
  <bookViews>
    <workbookView xWindow="-108" yWindow="-108" windowWidth="23256" windowHeight="12576" activeTab="5" xr2:uid="{00000000-000D-0000-FFFF-FFFF00000000}"/>
  </bookViews>
  <sheets>
    <sheet name="ReadMe" sheetId="1" r:id="rId1"/>
    <sheet name="UseSummary" sheetId="2" r:id="rId2"/>
    <sheet name="Instructions" sheetId="32" r:id="rId3"/>
    <sheet name="PWC_Inputs" sheetId="11" r:id="rId4"/>
    <sheet name="NASS" sheetId="5" r:id="rId5"/>
    <sheet name="EECs" sheetId="15" r:id="rId6"/>
  </sheets>
  <externalReferences>
    <externalReference r:id="rId7"/>
  </externalReferences>
  <definedNames>
    <definedName name="_xlnm._FilterDatabase" localSheetId="4" hidden="1">NASS!$A$2:$V$3</definedName>
    <definedName name="_xlnm._FilterDatabase" localSheetId="3" hidden="1">PWC_Inputs!$A$1:$PN$20</definedName>
    <definedName name="_xlnm._FilterDatabase" localSheetId="1" hidden="1">UseSummary!$A$1:$Z$2</definedName>
    <definedName name="Z_336DB18B_9DDF_400C_85CE_D0C109C22B75_.wvu.FilterData" localSheetId="4" hidden="1">NASS!$A$2:$V$3</definedName>
    <definedName name="Z_336DB18B_9DDF_400C_85CE_D0C109C22B75_.wvu.FilterData" localSheetId="1" hidden="1">UseSummary!$A$1:$Z$2</definedName>
  </definedNames>
  <calcPr calcId="191029" concurrentCalc="0"/>
  <customWorkbookViews>
    <customWorkbookView name="White, Katrina - Personal View" guid="{336DB18B-9DDF-400C-85CE-D0C109C22B75}" mergeInterval="0" personalView="1" maximized="1" xWindow="-9" yWindow="-9" windowWidth="1938" windowHeight="1048"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30" i="11" l="1"/>
  <c r="AO30" i="11"/>
  <c r="AN30" i="11"/>
  <c r="AM30" i="11"/>
  <c r="AL30" i="11"/>
  <c r="AK30" i="11"/>
  <c r="AJ30" i="11"/>
  <c r="AP29" i="11"/>
  <c r="AO29" i="11"/>
  <c r="AN29" i="11"/>
  <c r="AM29" i="11"/>
  <c r="AL29" i="11"/>
  <c r="AK29" i="11"/>
  <c r="AJ29" i="11"/>
  <c r="AP28" i="11"/>
  <c r="AO28" i="11"/>
  <c r="AN28" i="11"/>
  <c r="AM28" i="11"/>
  <c r="AL28" i="11"/>
  <c r="AK28" i="11"/>
  <c r="AJ28" i="11"/>
  <c r="AP27" i="11"/>
  <c r="AO27" i="11"/>
  <c r="AN27" i="11"/>
  <c r="AM27" i="11"/>
  <c r="AL27" i="11"/>
  <c r="AK27" i="11"/>
  <c r="AJ27" i="11"/>
  <c r="AP26" i="11"/>
  <c r="AO26" i="11"/>
  <c r="AN26" i="11"/>
  <c r="AM26" i="11"/>
  <c r="AL26" i="11"/>
  <c r="AK26" i="11"/>
  <c r="AJ26" i="11"/>
  <c r="AP25" i="11"/>
  <c r="AO25" i="11"/>
  <c r="AN25" i="11"/>
  <c r="AM25" i="11"/>
  <c r="AL25" i="11"/>
  <c r="AK25" i="11"/>
  <c r="AJ25" i="11"/>
  <c r="AP24" i="11"/>
  <c r="AO24" i="11"/>
  <c r="AN24" i="11"/>
  <c r="AM24" i="11"/>
  <c r="AL24" i="11"/>
  <c r="AK24" i="11"/>
  <c r="AJ24" i="11"/>
  <c r="AP23" i="11"/>
  <c r="AO23" i="11"/>
  <c r="AN23" i="11"/>
  <c r="AM23" i="11"/>
  <c r="AL23" i="11"/>
  <c r="AK23" i="11"/>
  <c r="AJ23" i="11"/>
  <c r="AP22" i="11"/>
  <c r="AO22" i="11"/>
  <c r="AN22" i="11"/>
  <c r="AM22" i="11"/>
  <c r="AL22" i="11"/>
  <c r="AK22" i="11"/>
  <c r="AJ22" i="11"/>
  <c r="AP21" i="11"/>
  <c r="AO21" i="11"/>
  <c r="AN21" i="11"/>
  <c r="AM21" i="11"/>
  <c r="AL21" i="11"/>
  <c r="AK21" i="11"/>
  <c r="AJ21" i="11"/>
  <c r="AP20" i="11"/>
  <c r="AO20" i="11"/>
  <c r="AN20" i="11"/>
  <c r="AM20" i="11"/>
  <c r="AL20" i="11"/>
  <c r="AK20" i="11"/>
  <c r="AJ20" i="11"/>
  <c r="AP19" i="11"/>
  <c r="AO19" i="11"/>
  <c r="AN19" i="11"/>
  <c r="AM19" i="11"/>
  <c r="AL19" i="11"/>
  <c r="AK19" i="11"/>
  <c r="AJ19" i="11"/>
  <c r="AP18" i="11"/>
  <c r="AO18" i="11"/>
  <c r="AN18" i="11"/>
  <c r="AM18" i="11"/>
  <c r="AL18" i="11"/>
  <c r="AK18" i="11"/>
  <c r="AJ18" i="11"/>
  <c r="AP17" i="11"/>
  <c r="AO17" i="11"/>
  <c r="AN17" i="11"/>
  <c r="AM17" i="11"/>
  <c r="AL17" i="11"/>
  <c r="AK17" i="11"/>
  <c r="AJ17" i="11"/>
  <c r="AP16" i="11"/>
  <c r="AO16" i="11"/>
  <c r="AN16" i="11"/>
  <c r="AM16" i="11"/>
  <c r="AL16" i="11"/>
  <c r="AK16" i="11"/>
  <c r="AJ16" i="11"/>
  <c r="AP15" i="11"/>
  <c r="AO15" i="11"/>
  <c r="AN15" i="11"/>
  <c r="AM15" i="11"/>
  <c r="AL15" i="11"/>
  <c r="AK15" i="11"/>
  <c r="AJ15" i="11"/>
  <c r="AP14" i="11"/>
  <c r="AO14" i="11"/>
  <c r="AN14" i="11"/>
  <c r="AM14" i="11"/>
  <c r="AL14" i="11"/>
  <c r="AK14" i="11"/>
  <c r="AJ14" i="11"/>
  <c r="AP13" i="11"/>
  <c r="AO13" i="11"/>
  <c r="AN13" i="11"/>
  <c r="AM13" i="11"/>
  <c r="AL13" i="11"/>
  <c r="AK13" i="11"/>
  <c r="AJ13" i="11"/>
  <c r="AP12" i="11"/>
  <c r="AO12" i="11"/>
  <c r="AN12" i="11"/>
  <c r="AM12" i="11"/>
  <c r="AL12" i="11"/>
  <c r="AK12" i="11"/>
  <c r="AJ12" i="11"/>
  <c r="AP11" i="11"/>
  <c r="AO11" i="11"/>
  <c r="AN11" i="11"/>
  <c r="AM11" i="11"/>
  <c r="AL11" i="11"/>
  <c r="AK11" i="11"/>
  <c r="AJ11" i="11"/>
  <c r="AP10" i="11"/>
  <c r="AO10" i="11"/>
  <c r="AN10" i="11"/>
  <c r="AM10" i="11"/>
  <c r="AL10" i="11"/>
  <c r="AK10" i="11"/>
  <c r="AJ10" i="11"/>
  <c r="AP9" i="11"/>
  <c r="AO9" i="11"/>
  <c r="AN9" i="11"/>
  <c r="AM9" i="11"/>
  <c r="AL9" i="11"/>
  <c r="AK9" i="11"/>
  <c r="AJ9" i="11"/>
  <c r="AP8" i="11"/>
  <c r="AO8" i="11"/>
  <c r="AN8" i="11"/>
  <c r="AM8" i="11"/>
  <c r="AL8" i="11"/>
  <c r="AK8" i="11"/>
  <c r="AJ8" i="11"/>
  <c r="AP7" i="11"/>
  <c r="AO7" i="11"/>
  <c r="AN7" i="11"/>
  <c r="AM7" i="11"/>
  <c r="AL7" i="11"/>
  <c r="AK7" i="11"/>
  <c r="AJ7" i="11"/>
  <c r="AP6" i="11"/>
  <c r="AO6" i="11"/>
  <c r="AN6" i="11"/>
  <c r="AM6" i="11"/>
  <c r="AL6" i="11"/>
  <c r="AK6" i="11"/>
  <c r="AJ6" i="11"/>
  <c r="AP5" i="11"/>
  <c r="AO5" i="11"/>
  <c r="AN5" i="11"/>
  <c r="AM5" i="11"/>
  <c r="AL5" i="11"/>
  <c r="AK5" i="11"/>
  <c r="AJ5" i="11"/>
  <c r="AP4" i="11"/>
  <c r="AO4" i="11"/>
  <c r="AN4" i="11"/>
  <c r="AM4" i="11"/>
  <c r="AL4" i="11"/>
  <c r="AK4" i="11"/>
  <c r="AJ4" i="11"/>
  <c r="AP3" i="11"/>
  <c r="AO3" i="11"/>
  <c r="AN3" i="11"/>
  <c r="AM3" i="11"/>
  <c r="AL3" i="11"/>
  <c r="AK3" i="11"/>
  <c r="AJ3" i="11"/>
  <c r="BV2" i="11"/>
  <c r="BU2" i="11"/>
  <c r="BT2" i="11"/>
  <c r="BS2" i="11"/>
  <c r="BR2" i="11"/>
  <c r="BQ2" i="11"/>
  <c r="BP2" i="11"/>
  <c r="BO2" i="11"/>
  <c r="BN2" i="11"/>
  <c r="BM2" i="11"/>
  <c r="BL2" i="11"/>
  <c r="BK2" i="11"/>
  <c r="BJ2" i="11"/>
  <c r="BI2" i="11"/>
  <c r="BH2" i="11"/>
  <c r="BG2" i="11"/>
  <c r="BF2" i="11"/>
  <c r="BE2" i="11"/>
  <c r="BD2" i="11"/>
  <c r="BC2" i="11"/>
  <c r="BB2" i="11"/>
  <c r="BA2" i="11"/>
  <c r="AZ2" i="11"/>
  <c r="AY2" i="11"/>
  <c r="AX2" i="11"/>
  <c r="AW2" i="11"/>
  <c r="AV2" i="11"/>
  <c r="AU2" i="11"/>
  <c r="AT2" i="11"/>
  <c r="AS2" i="11"/>
  <c r="AR2" i="11"/>
  <c r="CH1" i="11"/>
  <c r="CP1" i="11"/>
  <c r="CX1" i="11"/>
  <c r="DF1" i="11"/>
  <c r="DN1" i="11"/>
  <c r="DV1" i="11"/>
  <c r="ED1" i="11"/>
  <c r="EL1" i="11"/>
  <c r="ET1" i="11"/>
  <c r="FB1" i="11"/>
  <c r="FJ1" i="11"/>
  <c r="FR1" i="11"/>
  <c r="FZ1" i="11"/>
  <c r="GH1" i="11"/>
  <c r="GP1" i="11"/>
  <c r="GX1" i="11"/>
  <c r="HF1" i="11"/>
  <c r="HN1" i="11"/>
  <c r="HV1" i="11"/>
  <c r="ID1" i="11"/>
  <c r="IL1" i="11"/>
  <c r="IT1" i="11"/>
  <c r="JB1" i="11"/>
  <c r="JJ1" i="11"/>
  <c r="JR1" i="11"/>
  <c r="JZ1" i="11"/>
  <c r="KH1" i="11"/>
  <c r="KP1" i="11"/>
  <c r="KX1" i="11"/>
  <c r="LF1" i="11"/>
  <c r="LN1" i="11"/>
  <c r="LV1" i="11"/>
  <c r="MD1" i="11"/>
  <c r="ML1" i="11"/>
  <c r="MT1" i="11"/>
  <c r="NB1" i="11"/>
  <c r="NJ1" i="11"/>
  <c r="NR1" i="11"/>
  <c r="NZ1" i="11"/>
  <c r="OH1" i="11"/>
  <c r="OP1" i="11"/>
  <c r="OX1" i="11"/>
  <c r="PF1" i="11"/>
  <c r="PN1" i="11"/>
  <c r="PV1" i="11"/>
  <c r="QD1" i="11"/>
  <c r="QL1" i="11"/>
  <c r="QT1" i="11"/>
  <c r="RB1" i="11"/>
  <c r="P2" i="2"/>
</calcChain>
</file>

<file path=xl/sharedStrings.xml><?xml version="1.0" encoding="utf-8"?>
<sst xmlns="http://schemas.openxmlformats.org/spreadsheetml/2006/main" count="1188" uniqueCount="432">
  <si>
    <t>Worksheet Explanation</t>
  </si>
  <si>
    <r>
      <t>·</t>
    </r>
    <r>
      <rPr>
        <sz val="7"/>
        <color rgb="FF000000"/>
        <rFont val="Times New Roman"/>
        <family val="1"/>
      </rPr>
      <t xml:space="preserve">         </t>
    </r>
    <r>
      <rPr>
        <b/>
        <sz val="11"/>
        <color rgb="FF000000"/>
        <rFont val="Calibri"/>
        <family val="2"/>
        <scheme val="minor"/>
      </rPr>
      <t xml:space="preserve">Readme:  </t>
    </r>
    <r>
      <rPr>
        <sz val="11"/>
        <color rgb="FF000000"/>
        <rFont val="Calibri"/>
        <family val="2"/>
        <scheme val="minor"/>
      </rPr>
      <t>Worksheet to provide information on what is in each worksheet</t>
    </r>
  </si>
  <si>
    <r>
      <t>·</t>
    </r>
    <r>
      <rPr>
        <sz val="7"/>
        <color rgb="FF000000"/>
        <rFont val="Times New Roman"/>
        <family val="1"/>
      </rPr>
      <t xml:space="preserve">         </t>
    </r>
    <r>
      <rPr>
        <b/>
        <sz val="11"/>
        <color rgb="FF000000"/>
        <rFont val="Calibri"/>
        <family val="2"/>
        <scheme val="minor"/>
      </rPr>
      <t>Use Summary:</t>
    </r>
    <r>
      <rPr>
        <sz val="11"/>
        <color rgb="FF000000"/>
        <rFont val="Calibri"/>
        <family val="2"/>
        <scheme val="minor"/>
      </rPr>
      <t xml:space="preserve"> Use summary table with added columns to support modeling work.  This worksheet shows which use patterns were modeled, the filename associated with the run, as well as, the landcover (or use data layer), and modeling scenario chosen for each model run.</t>
    </r>
  </si>
  <si>
    <t>Input Files</t>
  </si>
  <si>
    <r>
      <t>·</t>
    </r>
    <r>
      <rPr>
        <sz val="7"/>
        <color rgb="FF000000"/>
        <rFont val="Times New Roman"/>
        <family val="1"/>
      </rPr>
      <t xml:space="preserve">         </t>
    </r>
    <r>
      <rPr>
        <b/>
        <sz val="11"/>
        <color rgb="FF000000"/>
        <rFont val="Calibri"/>
        <family val="2"/>
        <scheme val="minor"/>
      </rPr>
      <t xml:space="preserve">Instructions:  </t>
    </r>
    <r>
      <rPr>
        <sz val="11"/>
        <color rgb="FF000000"/>
        <rFont val="Calibri"/>
        <family val="2"/>
        <scheme val="minor"/>
      </rPr>
      <t>Instructions provided with the spreadsheet on how to use the batch modeling function for ESA modeling and the PWC.</t>
    </r>
  </si>
  <si>
    <t>Outptut Files</t>
  </si>
  <si>
    <t>EEC = Estimated Environmental Concentration</t>
  </si>
  <si>
    <t>PWC = Pesticide Water Calculator</t>
  </si>
  <si>
    <t>Run_description</t>
  </si>
  <si>
    <t>Landcover (from GIS Team) or PWC Modeled/ Use Data Layer</t>
  </si>
  <si>
    <t>PWC Scenario</t>
  </si>
  <si>
    <t>Use location (Ag, Res, Comm, Nurs, Sod, Golf, For)</t>
  </si>
  <si>
    <t>Application Timing/Target</t>
  </si>
  <si>
    <t>Application Type</t>
  </si>
  <si>
    <t>Formulation</t>
  </si>
  <si>
    <t>Max Single App rate   (AI)</t>
  </si>
  <si>
    <t>Max App Unit</t>
  </si>
  <si>
    <t>Max #Apps/ Year</t>
  </si>
  <si>
    <t>max # apps/yr</t>
  </si>
  <si>
    <t>Max App rate/Year (lb ai / A/Yr)</t>
  </si>
  <si>
    <t>Max annual rate (lb/A/yr)</t>
  </si>
  <si>
    <t>Extrapolated max annual rate (lb/A/yr) based on single rate and max # apps/yr</t>
  </si>
  <si>
    <t>Max annual rate to use in modeling (la/A/yr)</t>
  </si>
  <si>
    <t>Max # Apps @ Max Rate / CC</t>
  </si>
  <si>
    <t>MRI (days)</t>
  </si>
  <si>
    <t>Comments</t>
  </si>
  <si>
    <t>Labels</t>
  </si>
  <si>
    <t>Possible PWC scenarios for DWA</t>
  </si>
  <si>
    <t>Suggested PWC scenario for ESA</t>
  </si>
  <si>
    <t>CDL class</t>
  </si>
  <si>
    <t>JC cmments</t>
  </si>
  <si>
    <t>BEAD Comments</t>
  </si>
  <si>
    <t>Vegetable</t>
  </si>
  <si>
    <t>FlC</t>
  </si>
  <si>
    <t>lb / 1 a</t>
  </si>
  <si>
    <t>Ag</t>
  </si>
  <si>
    <t>Citrus</t>
  </si>
  <si>
    <t>1</t>
  </si>
  <si>
    <t>Developed</t>
  </si>
  <si>
    <t>Corn</t>
  </si>
  <si>
    <t>Other grains</t>
  </si>
  <si>
    <t>OtherGrainsESA</t>
  </si>
  <si>
    <t>Other Grains</t>
  </si>
  <si>
    <t>N/A</t>
  </si>
  <si>
    <t>Grapes</t>
  </si>
  <si>
    <t>Other Orchards</t>
  </si>
  <si>
    <t>Other Row Crops</t>
  </si>
  <si>
    <t>1.2 lb / a</t>
  </si>
  <si>
    <t>Other Crops</t>
  </si>
  <si>
    <t>sorghum</t>
  </si>
  <si>
    <t>SORGHUM</t>
  </si>
  <si>
    <t>KSsorghumSTD</t>
  </si>
  <si>
    <t>Run Descriptor</t>
  </si>
  <si>
    <t>Run Name</t>
  </si>
  <si>
    <t>SoprtionCoefficient(mL/g)</t>
  </si>
  <si>
    <t>kocflag</t>
  </si>
  <si>
    <t>WaterColumnMetabolismHalflife(day)</t>
  </si>
  <si>
    <t xml:space="preserve">WaterReferenceTemperature(C) </t>
  </si>
  <si>
    <t>BenthicMetabolismHalflife(day)</t>
  </si>
  <si>
    <t xml:space="preserve">BenthicReferenceTemperature(C) </t>
  </si>
  <si>
    <t>AqueousPhotolysisHalflife(day)</t>
  </si>
  <si>
    <t>PhotolysisReferenceLatitude(?)</t>
  </si>
  <si>
    <t>HydrolysisHalflife(days)</t>
  </si>
  <si>
    <t>SoilHalflife(days)</t>
  </si>
  <si>
    <t xml:space="preserve">SoilReferencerTemperature(C) </t>
  </si>
  <si>
    <t>FoliarHalflife(day)</t>
  </si>
  <si>
    <t>MolecularWeight(g/mol)</t>
  </si>
  <si>
    <t>VaporPressure(torr)</t>
  </si>
  <si>
    <t>Solubility(mg/L)</t>
  </si>
  <si>
    <t>HUC2</t>
  </si>
  <si>
    <t>AquaticBin</t>
  </si>
  <si>
    <t>FlowAvgTime</t>
  </si>
  <si>
    <t>Field Size (m2)</t>
  </si>
  <si>
    <t>Waterbody Area (m2)</t>
  </si>
  <si>
    <t>Init Depth (m)</t>
  </si>
  <si>
    <t>Max Depth (m)</t>
  </si>
  <si>
    <t>HL (m)</t>
  </si>
  <si>
    <t>PUA</t>
  </si>
  <si>
    <t>Baseflow</t>
  </si>
  <si>
    <t>Scenario</t>
  </si>
  <si>
    <t>NumberofApplications</t>
  </si>
  <si>
    <t>Day</t>
  </si>
  <si>
    <t>Month</t>
  </si>
  <si>
    <t>AppRate (kg/ha)</t>
  </si>
  <si>
    <t>ApplicationMethod</t>
  </si>
  <si>
    <t>Depth(cm)</t>
  </si>
  <si>
    <t>T-BandSplit</t>
  </si>
  <si>
    <t>Eff.</t>
  </si>
  <si>
    <t>Drift</t>
  </si>
  <si>
    <t>10a</t>
  </si>
  <si>
    <t>10b</t>
  </si>
  <si>
    <t>11a</t>
  </si>
  <si>
    <t>11b</t>
  </si>
  <si>
    <t>12a</t>
  </si>
  <si>
    <t>12b</t>
  </si>
  <si>
    <t>OtherGrainESA10a.scn</t>
  </si>
  <si>
    <t>OtherGrainESA10b.scn</t>
  </si>
  <si>
    <t>OtherGrainESA11a.scn</t>
  </si>
  <si>
    <t>OtherGrainESA11b.scn</t>
  </si>
  <si>
    <t>OtherGrainESA12a.scn</t>
  </si>
  <si>
    <t>OtherGrainESA12b.scn</t>
  </si>
  <si>
    <t>OtherGrainESA13.scn</t>
  </si>
  <si>
    <t>Impervious</t>
  </si>
  <si>
    <t>ROW</t>
  </si>
  <si>
    <t xml:space="preserve">Full Matrix crossing 2012 NASS acres by HUC2 region using ArcGIS.  Negative 1 values indicate that acres were grown in the HUC2 region but the number of acres was not reported.  </t>
  </si>
  <si>
    <t>ITEM</t>
  </si>
  <si>
    <t>HUC01</t>
  </si>
  <si>
    <t>HUC02</t>
  </si>
  <si>
    <t>HUC03</t>
  </si>
  <si>
    <t>HUC04</t>
  </si>
  <si>
    <t>HUC05</t>
  </si>
  <si>
    <t>HUC06</t>
  </si>
  <si>
    <t>HUC07</t>
  </si>
  <si>
    <t>HUC08</t>
  </si>
  <si>
    <t>HUC09</t>
  </si>
  <si>
    <t>HUC10</t>
  </si>
  <si>
    <t>HUC11</t>
  </si>
  <si>
    <t>HUC12</t>
  </si>
  <si>
    <t>HUC13</t>
  </si>
  <si>
    <t>HUC14</t>
  </si>
  <si>
    <t>HUC15</t>
  </si>
  <si>
    <t>HUC16</t>
  </si>
  <si>
    <t>HUC17</t>
  </si>
  <si>
    <t>HUC18</t>
  </si>
  <si>
    <t>HUC 20</t>
  </si>
  <si>
    <t>HUC 21</t>
  </si>
  <si>
    <t>SORGHUM FOR GRAIN</t>
  </si>
  <si>
    <t>Instructions for Running the ESA Automation Tool</t>
  </si>
  <si>
    <t>The ESA Automation Tool has been built into the new version of the PWC. Users should follow these instructions in order to use the tool.</t>
  </si>
  <si>
    <t>Each row below row 2 represents a PWC run. Fill in the appropriate information in the columns that have headers in black (columns A-T and AB-PN).</t>
  </si>
  <si>
    <r>
      <t xml:space="preserve">The </t>
    </r>
    <r>
      <rPr>
        <sz val="11"/>
        <color rgb="FFFF0000"/>
        <rFont val="Calibri"/>
        <family val="2"/>
        <scheme val="minor"/>
      </rPr>
      <t xml:space="preserve">red </t>
    </r>
    <r>
      <rPr>
        <sz val="11"/>
        <color theme="1"/>
        <rFont val="Calibri"/>
        <family val="2"/>
        <scheme val="minor"/>
      </rPr>
      <t>columns will fill in automatically once the user copies the contents in row 3 to the rows being created. Row 1 provides some guidance as</t>
    </r>
  </si>
  <si>
    <t>to the information that the column requires. For instance, Column D is the KOC flag, which should either be True or False.</t>
  </si>
  <si>
    <t>Note: If you are running SWCC 1.22, please deleted column T, Flow Average. This only works in later versions of the SWCC, now called PWC.</t>
  </si>
  <si>
    <t>For some of the HUC2s, there are two met stations that are used for modeling and as such the user will have to use the a and b designations.</t>
  </si>
  <si>
    <t>The table below lists the various HUC 2s that can be entered and recognized.</t>
  </si>
  <si>
    <t>11a and 11b</t>
  </si>
  <si>
    <t>16a and 16b</t>
  </si>
  <si>
    <t>12a and 12b</t>
  </si>
  <si>
    <t>17a and 17b</t>
  </si>
  <si>
    <t>18a and 18b</t>
  </si>
  <si>
    <t>19a and 19b</t>
  </si>
  <si>
    <t>10a and10 b</t>
  </si>
  <si>
    <t>15a and 15b</t>
  </si>
  <si>
    <t>20a and 20b</t>
  </si>
  <si>
    <t>When entering the scenario name, the user will need to include the “.scn” designation.</t>
  </si>
  <si>
    <r>
      <t xml:space="preserve">The Run Descriptor column can be used to enter text to describe your run. </t>
    </r>
    <r>
      <rPr>
        <b/>
        <sz val="11"/>
        <color rgb="FFFF0000"/>
        <rFont val="Calibri"/>
        <family val="2"/>
        <scheme val="minor"/>
      </rPr>
      <t>Do not delete the column! The PWC looks for the entry</t>
    </r>
    <r>
      <rPr>
        <b/>
        <sz val="11"/>
        <color theme="1"/>
        <rFont val="Calibri"/>
        <family val="2"/>
        <scheme val="minor"/>
      </rPr>
      <t xml:space="preserve">. </t>
    </r>
  </si>
  <si>
    <t>The PWC will name your output files using the “chemical_use_aquatic bin_scenario” convention. In order to</t>
  </si>
  <si>
    <t xml:space="preserve">differentiate the runs being generated (e.g., a run for HUC 2=1, bin=2, filbert and one for HUC 2=1, bin=2, almond), the chemical_use should </t>
  </si>
  <si>
    <t>be adjusted accordingly. Do not use spaces or commas when entering the chemical_use entry.</t>
  </si>
  <si>
    <t>The user should refrain from using commas when entering numbers - this will generate an error during the run.</t>
  </si>
  <si>
    <t>Save the file as an Excel file. This makes it easier to use the automated features if you need to revise the file.</t>
  </si>
  <si>
    <t xml:space="preserve">Delete row 1 on PWC Inputs worksheet. Staying in the PWC Inputs worksheet, save the file as a comma delimited file. The input file can now </t>
  </si>
  <si>
    <t>be used in the PWC for automated runs. After you've run the PWC, make sure to check the ErrorSummary.txt file for any mistakes.</t>
  </si>
  <si>
    <t xml:space="preserve">The table below lists the available ESA scenarios and provides some guidance on which ones to use for a particular labeled use. </t>
  </si>
  <si>
    <t xml:space="preserve">Surrogate PWC scenarios were used to develop these scenarios, based on the vicinity of the surrogate to the HUC and the conservativeness </t>
  </si>
  <si>
    <t>of the curve number. Not all scenarios are in each HUC. Some crops (e.g. cotton) were only placed in HUCs where the crop is grown.</t>
  </si>
  <si>
    <t>The user should use the scenarios listed below for ESA assessments, as the scenario is referenced to a CDL that will be used in the PWC</t>
  </si>
  <si>
    <t>postprocessor and used for effects determinations.</t>
  </si>
  <si>
    <t>PWC</t>
  </si>
  <si>
    <t>TED CDL</t>
  </si>
  <si>
    <t>Adulticide</t>
  </si>
  <si>
    <t>Mosquito control</t>
  </si>
  <si>
    <t>Developed used as surrogate</t>
  </si>
  <si>
    <t>Cotton</t>
  </si>
  <si>
    <t>No Cotton scenarios for HUCs 1, 4, 9, 16, 17, 20, and 21 (cotton not grown here.)</t>
  </si>
  <si>
    <t>CA ROW scenario used as surrogate. Also used for nonag uses in combination with Impervious</t>
  </si>
  <si>
    <t>DevelopedOS</t>
  </si>
  <si>
    <t>Developed- open space</t>
  </si>
  <si>
    <t>FLTurf for HUCs 3, 6, 8, 11, 12, and 21. PA turf for HUCs 1, 2, 4, 5,7, 9, and 10. CA turf for HUCs 14-20. Based on CRLF recommendations for rec fields and parks</t>
  </si>
  <si>
    <t>Golf</t>
  </si>
  <si>
    <t>Golf Course</t>
  </si>
  <si>
    <t>FLTurf for HUCs 3, 6, 8, 11, 12, and 21. PA turf for HUCs 1, 2, 4, 5,7, 9, and 10. CA turf for HUCs 14-20.</t>
  </si>
  <si>
    <t>Grape</t>
  </si>
  <si>
    <t>Grassland</t>
  </si>
  <si>
    <t>Pasture/Hay/Forage/Silage</t>
  </si>
  <si>
    <t>See list below for representative crops</t>
  </si>
  <si>
    <t>Used for nonag uses in combination with Developed and Residential</t>
  </si>
  <si>
    <t>NSLandcover</t>
  </si>
  <si>
    <t>Nurseries</t>
  </si>
  <si>
    <t>OtherCrop</t>
  </si>
  <si>
    <t>Grassland used as surrogate. See list below for representative crops</t>
  </si>
  <si>
    <t>OtherGrain</t>
  </si>
  <si>
    <t>See list below for representative crops. No scenario for HUC 21.</t>
  </si>
  <si>
    <t>OtherRow</t>
  </si>
  <si>
    <t>OtherTree</t>
  </si>
  <si>
    <t>Managed Forests</t>
  </si>
  <si>
    <t>Rangeland</t>
  </si>
  <si>
    <t>Grassland used as surrogate</t>
  </si>
  <si>
    <t>Residential</t>
  </si>
  <si>
    <t>Used for nonag uses in combination with Impervious</t>
  </si>
  <si>
    <t>Right of Way</t>
  </si>
  <si>
    <t>Soybean</t>
  </si>
  <si>
    <t>No scenario for HUCs 20 and 21 (soybeans not grown here).</t>
  </si>
  <si>
    <t>Vegetables/Ground Fruit</t>
  </si>
  <si>
    <t>Wheat</t>
  </si>
  <si>
    <t>No scenario for HUCs 20 and 21 (wheat not grown here).</t>
  </si>
  <si>
    <t>WAU</t>
  </si>
  <si>
    <t>Wide area use</t>
  </si>
  <si>
    <t>XmasTree</t>
  </si>
  <si>
    <t>Christmas Trees</t>
  </si>
  <si>
    <t>OtherTree used as surrogate</t>
  </si>
  <si>
    <t>Crop</t>
  </si>
  <si>
    <t>Grapefruit</t>
  </si>
  <si>
    <t>Lemons</t>
  </si>
  <si>
    <t>Oranges</t>
  </si>
  <si>
    <t>Tangerines</t>
  </si>
  <si>
    <t>Wine grapes</t>
  </si>
  <si>
    <t>Orchards</t>
  </si>
  <si>
    <t>Almonds</t>
  </si>
  <si>
    <t>Apples</t>
  </si>
  <si>
    <t>Apricots</t>
  </si>
  <si>
    <t>Cherries</t>
  </si>
  <si>
    <t>Nectarines</t>
  </si>
  <si>
    <t>Olives</t>
  </si>
  <si>
    <t>Other Tree Crops</t>
  </si>
  <si>
    <t>Peaches</t>
  </si>
  <si>
    <t>Pears</t>
  </si>
  <si>
    <t>Pecans</t>
  </si>
  <si>
    <t>Pistachios</t>
  </si>
  <si>
    <t>Plums</t>
  </si>
  <si>
    <t>Pomegranates</t>
  </si>
  <si>
    <t>Prunes</t>
  </si>
  <si>
    <t>Walnuts</t>
  </si>
  <si>
    <t>Clover/Wildflowers</t>
  </si>
  <si>
    <t>Fallow/Idle Cropland</t>
  </si>
  <si>
    <t>Sod/Grass Seed</t>
  </si>
  <si>
    <t>Barley</t>
  </si>
  <si>
    <t>Buckwheat</t>
  </si>
  <si>
    <t>Camelina</t>
  </si>
  <si>
    <t>Canola</t>
  </si>
  <si>
    <t>Dbl Crop Barley/Sorghum</t>
  </si>
  <si>
    <t>Flaxseed</t>
  </si>
  <si>
    <t>Millet</t>
  </si>
  <si>
    <t>Oats</t>
  </si>
  <si>
    <t>Other Small Grains</t>
  </si>
  <si>
    <t>Rape Seed</t>
  </si>
  <si>
    <t>Rye</t>
  </si>
  <si>
    <t>Safflower</t>
  </si>
  <si>
    <t>Speltz</t>
  </si>
  <si>
    <t>Sugarcane</t>
  </si>
  <si>
    <t>Triticale</t>
  </si>
  <si>
    <t>Hops</t>
  </si>
  <si>
    <t>Peanuts</t>
  </si>
  <si>
    <t>Sugarbeets</t>
  </si>
  <si>
    <t>Sunflower</t>
  </si>
  <si>
    <t>Tobacco</t>
  </si>
  <si>
    <t>Alfalfa</t>
  </si>
  <si>
    <t>Other Hay/Non Alfalfa</t>
  </si>
  <si>
    <t>Pasture/Grass</t>
  </si>
  <si>
    <t>Pasture/Hay</t>
  </si>
  <si>
    <t>Switchgrass</t>
  </si>
  <si>
    <t>Vetch</t>
  </si>
  <si>
    <t>Asparagus</t>
  </si>
  <si>
    <t>Blueberries</t>
  </si>
  <si>
    <t>Broccoli</t>
  </si>
  <si>
    <t>Cabbage</t>
  </si>
  <si>
    <t>Caneberries</t>
  </si>
  <si>
    <t>Cantaloupes</t>
  </si>
  <si>
    <t>Carrots</t>
  </si>
  <si>
    <t>Cauliflower</t>
  </si>
  <si>
    <t>Celery</t>
  </si>
  <si>
    <t>Chick Peas</t>
  </si>
  <si>
    <t>Cranberries</t>
  </si>
  <si>
    <t>Cucumbers</t>
  </si>
  <si>
    <t>Dbl Crop Lettuce/Cantaloupe</t>
  </si>
  <si>
    <t>Dry Beans</t>
  </si>
  <si>
    <t>Eggplants</t>
  </si>
  <si>
    <t>Garlic</t>
  </si>
  <si>
    <t>Gourds</t>
  </si>
  <si>
    <t>Greens</t>
  </si>
  <si>
    <t>Herbs</t>
  </si>
  <si>
    <t>Honeydew Melons</t>
  </si>
  <si>
    <t>Lentils</t>
  </si>
  <si>
    <t>Lettuce</t>
  </si>
  <si>
    <t>Mint</t>
  </si>
  <si>
    <t>Misc Vegs &amp; Fruits</t>
  </si>
  <si>
    <t>Mustard</t>
  </si>
  <si>
    <t>Onions</t>
  </si>
  <si>
    <t>Peas</t>
  </si>
  <si>
    <t>Peppers</t>
  </si>
  <si>
    <t>Pop or Orn Corn</t>
  </si>
  <si>
    <t>Potatoes</t>
  </si>
  <si>
    <t>Pumpkins</t>
  </si>
  <si>
    <t>Radishes</t>
  </si>
  <si>
    <t>Squash</t>
  </si>
  <si>
    <t>Strawberries</t>
  </si>
  <si>
    <t>Sweet Corn</t>
  </si>
  <si>
    <t>Sweet Potatoes</t>
  </si>
  <si>
    <t>Tomatoes</t>
  </si>
  <si>
    <t>Turnips</t>
  </si>
  <si>
    <t>Watermelons</t>
  </si>
  <si>
    <t>Updates from version 1.0</t>
  </si>
  <si>
    <t>1. Addition of baseflow estimates for Bins 3 and 4.</t>
  </si>
  <si>
    <t>2. Restricted watershed size for Bin 4 in HUCs 13 and 16 to reflect largest watershed in those HUCs.</t>
  </si>
  <si>
    <t>False (Kd) or True (Koc)</t>
  </si>
  <si>
    <t>Max=50</t>
  </si>
  <si>
    <t>True (Abs) False (Rel Dates)</t>
  </si>
  <si>
    <t>leave blank if Rel</t>
  </si>
  <si>
    <t>1 (ground), 2 (foliar), 3 (Incorp), 4 (@ depth), or 5 (T-band)</t>
  </si>
  <si>
    <t>1, 2, 3, 4, or 5</t>
  </si>
  <si>
    <t>True</t>
  </si>
  <si>
    <t xml:space="preserve">Line Batch Run ID             </t>
  </si>
  <si>
    <t>Peak</t>
  </si>
  <si>
    <t>1-day</t>
  </si>
  <si>
    <t>Yr</t>
  </si>
  <si>
    <t>overall</t>
  </si>
  <si>
    <t>4-day</t>
  </si>
  <si>
    <t>21-day</t>
  </si>
  <si>
    <t>60-day</t>
  </si>
  <si>
    <t>90-day</t>
  </si>
  <si>
    <t>PW_pk</t>
  </si>
  <si>
    <t>PW_21</t>
  </si>
  <si>
    <t>Bin</t>
  </si>
  <si>
    <t>APPENDIX 3-1. Supporting Material For Aquatic Modeling (Propazine)</t>
  </si>
  <si>
    <r>
      <t xml:space="preserve">This workbook documents the materials used to develop aquatic modeling inputs for propazine.  See </t>
    </r>
    <r>
      <rPr>
        <b/>
        <sz val="11"/>
        <color theme="1"/>
        <rFont val="Calibri"/>
        <family val="2"/>
        <scheme val="minor"/>
      </rPr>
      <t>Appendix 1-3</t>
    </r>
    <r>
      <rPr>
        <sz val="11"/>
        <color theme="1"/>
        <rFont val="Calibri"/>
        <family val="2"/>
        <scheme val="minor"/>
      </rPr>
      <t>. Propazine Specific Scenario Development for additional details on the information in this workbook.  Outputs are also included in this workbook.</t>
    </r>
  </si>
  <si>
    <r>
      <t>·</t>
    </r>
    <r>
      <rPr>
        <sz val="7"/>
        <color rgb="FF000000"/>
        <rFont val="Times New Roman"/>
        <family val="1"/>
      </rPr>
      <t xml:space="preserve">         </t>
    </r>
    <r>
      <rPr>
        <b/>
        <sz val="11"/>
        <color rgb="FF000000"/>
        <rFont val="Calibri"/>
        <family val="2"/>
        <scheme val="minor"/>
      </rPr>
      <t xml:space="preserve">NASS: </t>
    </r>
    <r>
      <rPr>
        <sz val="11"/>
        <color rgb="FF000000"/>
        <rFont val="Calibri"/>
        <family val="2"/>
        <scheme val="minor"/>
      </rPr>
      <t xml:space="preserve"> ArcGIS results of the crosswalk between 2012 Agricultural Census acres harvested in a county for different crops and HUC2 regions.  These data were used to determine whether to simulate a use pattern in a particular HUC2.</t>
    </r>
  </si>
  <si>
    <t>preemergence</t>
  </si>
  <si>
    <t>Aerial, Ground</t>
  </si>
  <si>
    <t>42750-148</t>
  </si>
  <si>
    <t xml:space="preserve">Use </t>
  </si>
  <si>
    <t>10-13</t>
  </si>
  <si>
    <t>Relevant HUC2 regions based on NASS</t>
  </si>
  <si>
    <t>Only applied in OK, KS, TX</t>
  </si>
  <si>
    <t>weather overide, leave blank</t>
  </si>
  <si>
    <t>leave overide and overiden codes blank</t>
  </si>
  <si>
    <t>4 (flowing), 7 (static), 10 (wetland)</t>
  </si>
  <si>
    <t>0-entire simulation, 1 for flowing bins, integer for other averaging periods</t>
  </si>
  <si>
    <t>Number of days for water to travel thru watershed and impulse response function inputs</t>
  </si>
  <si>
    <t>IRF fractions - use the vlookup function to pull in the proper values</t>
  </si>
  <si>
    <t>For Rel Dates, 1=emergence, 2=maturity, 3=harvest</t>
  </si>
  <si>
    <t>Henry's Constant (unitless)</t>
  </si>
  <si>
    <t>Air Diffusion (cm3/d)</t>
  </si>
  <si>
    <t>Heat of Henry (J/mol)</t>
  </si>
  <si>
    <t>weather overide</t>
  </si>
  <si>
    <t>overide code 1</t>
  </si>
  <si>
    <t>overiden 1</t>
  </si>
  <si>
    <t>overide code 2</t>
  </si>
  <si>
    <t>overiden 2</t>
  </si>
  <si>
    <t>overide code 3</t>
  </si>
  <si>
    <t>overiden 3</t>
  </si>
  <si>
    <t>overide code 4</t>
  </si>
  <si>
    <t>overiden 4</t>
  </si>
  <si>
    <t>Num_Daysheds</t>
  </si>
  <si>
    <t>Absolute Dates?</t>
  </si>
  <si>
    <t>Relative Dates?</t>
  </si>
  <si>
    <t>False</t>
  </si>
  <si>
    <t>Run10</t>
  </si>
  <si>
    <t>Run10_SorghumIndexGround</t>
  </si>
  <si>
    <t>Run11</t>
  </si>
  <si>
    <t>Run11_SorghumIndexGround</t>
  </si>
  <si>
    <t>Run12</t>
  </si>
  <si>
    <t>Run12_SorghumIndexGround</t>
  </si>
  <si>
    <t>Run13</t>
  </si>
  <si>
    <t>Run13_SorghumIndexGround</t>
  </si>
  <si>
    <t>Run14</t>
  </si>
  <si>
    <t>Run14_SorghumIndexGround</t>
  </si>
  <si>
    <t>Run15</t>
  </si>
  <si>
    <t>Run15_SorghumIndexGround</t>
  </si>
  <si>
    <t>Run16</t>
  </si>
  <si>
    <t>Run16_SorghumIndexGround</t>
  </si>
  <si>
    <t>Run37</t>
  </si>
  <si>
    <t>Run37_SorghumIndexAerial</t>
  </si>
  <si>
    <t>Run38</t>
  </si>
  <si>
    <t>Run38_SorghumIndexAerial</t>
  </si>
  <si>
    <t>Run39</t>
  </si>
  <si>
    <t>Run39_SorghumIndexAerial</t>
  </si>
  <si>
    <t>Run40</t>
  </si>
  <si>
    <t>Run40_SorghumIndexAerial</t>
  </si>
  <si>
    <t>Run41</t>
  </si>
  <si>
    <t>Run41_SorghumIndexAerial</t>
  </si>
  <si>
    <t>Run42</t>
  </si>
  <si>
    <t>Run42_SorghumIndexAerial</t>
  </si>
  <si>
    <t>Run43</t>
  </si>
  <si>
    <t>Run43_SorghumIndexAerial</t>
  </si>
  <si>
    <t>Run64</t>
  </si>
  <si>
    <t>Run64_SorghumPondGround</t>
  </si>
  <si>
    <t>Run65</t>
  </si>
  <si>
    <t>Run65_SorghumPondGround</t>
  </si>
  <si>
    <t>Run66</t>
  </si>
  <si>
    <t>Run66_SorghumPondGround</t>
  </si>
  <si>
    <t>Run67</t>
  </si>
  <si>
    <t>Run67_SorghumPondGround</t>
  </si>
  <si>
    <t>Run68</t>
  </si>
  <si>
    <t>Run68_SorghumPondGround</t>
  </si>
  <si>
    <t>Run69</t>
  </si>
  <si>
    <t>Run69_SorghumPondGround</t>
  </si>
  <si>
    <t>Run70</t>
  </si>
  <si>
    <t>Run70_SorghumPondGround</t>
  </si>
  <si>
    <t>Run91</t>
  </si>
  <si>
    <t>Run91_SorghumPondAerial</t>
  </si>
  <si>
    <t>Run92</t>
  </si>
  <si>
    <t>Run92_SorghumPondAerial</t>
  </si>
  <si>
    <t>Run93</t>
  </si>
  <si>
    <t>Run93_SorghumPondAerial</t>
  </si>
  <si>
    <t>Run94</t>
  </si>
  <si>
    <t>Run94_SorghumPondAerial</t>
  </si>
  <si>
    <t>Run95</t>
  </si>
  <si>
    <t>Run95_SorghumPondAerial</t>
  </si>
  <si>
    <t>Run96</t>
  </si>
  <si>
    <t>Run96_SorghumPondAerial</t>
  </si>
  <si>
    <t>Run97</t>
  </si>
  <si>
    <t>Run97_SorghumPondAerial</t>
  </si>
  <si>
    <r>
      <rPr>
        <b/>
        <sz val="11"/>
        <color rgb="FF000000"/>
        <rFont val="Symbol"/>
        <family val="1"/>
        <charset val="2"/>
      </rPr>
      <t xml:space="preserve"> </t>
    </r>
    <r>
      <rPr>
        <sz val="11"/>
        <color rgb="FF000000"/>
        <rFont val="Symbol"/>
        <family val="1"/>
        <charset val="2"/>
      </rPr>
      <t>·</t>
    </r>
    <r>
      <rPr>
        <b/>
        <sz val="11"/>
        <color rgb="FF000000"/>
        <rFont val="Calibri"/>
        <family val="2"/>
        <scheme val="minor"/>
      </rPr>
      <t>         EECs</t>
    </r>
    <r>
      <rPr>
        <sz val="11"/>
        <color rgb="FF000000"/>
        <rFont val="Calibri"/>
        <family val="2"/>
        <scheme val="minor"/>
      </rPr>
      <t xml:space="preserve"> are provided in 1-in-15 year concentrations.  Separate simulations were conducted for aerial and ground applications. The EECs in this appendix have not been post-processed to get the final EEC; however, the final is available in Chapter 3.</t>
    </r>
  </si>
  <si>
    <r>
      <t>·</t>
    </r>
    <r>
      <rPr>
        <sz val="7"/>
        <color rgb="FF000000"/>
        <rFont val="Times New Roman"/>
        <family val="1"/>
      </rPr>
      <t xml:space="preserve">         </t>
    </r>
    <r>
      <rPr>
        <b/>
        <sz val="11"/>
        <color rgb="FF000000"/>
        <rFont val="Calibri"/>
        <family val="2"/>
        <scheme val="minor"/>
      </rPr>
      <t xml:space="preserve">PWC Inputs: </t>
    </r>
    <r>
      <rPr>
        <sz val="11"/>
        <color rgb="FF000000"/>
        <rFont val="Calibri"/>
        <family val="2"/>
        <scheme val="minor"/>
      </rPr>
      <t>explains the information entered in each cell of the input file. Separate simulations were conducted for aerial and ground applications.</t>
    </r>
  </si>
  <si>
    <t>10 Run10_SorghumIndexGround_4_OtherGrainESA10a</t>
  </si>
  <si>
    <t>11 Run11_SorghumIndexGround_4_OtherGrainESA10b</t>
  </si>
  <si>
    <t>12 Run12_SorghumIndexGround_4_OtherGrainESA11a</t>
  </si>
  <si>
    <t>13 Run13_SorghumIndexGround_4_OtherGrainESA11b</t>
  </si>
  <si>
    <t>14 Run14_SorghumIndexGround_4_OtherGrainESA12a</t>
  </si>
  <si>
    <t>15 Run15_SorghumIndexGround_4_OtherGrainESA12b</t>
  </si>
  <si>
    <t>16 Run16_SorghumIndexGround_4_OtherGrainESA13</t>
  </si>
  <si>
    <t>37 Run37_SorghumIndexAerial_4_OtherGrainESA10a</t>
  </si>
  <si>
    <t>38 Run38_SorghumIndexAerial_4_OtherGrainESA10b</t>
  </si>
  <si>
    <t>39 Run39_SorghumIndexAerial_4_OtherGrainESA11a</t>
  </si>
  <si>
    <t>40 Run40_SorghumIndexAerial_4_OtherGrainESA11b</t>
  </si>
  <si>
    <t>41 Run41_SorghumIndexAerial_4_OtherGrainESA12a</t>
  </si>
  <si>
    <t>42 Run42_SorghumIndexAerial_4_OtherGrainESA12b</t>
  </si>
  <si>
    <t>43 Run43_SorghumIndexAerial_4_OtherGrainESA13</t>
  </si>
  <si>
    <t>64 Run64_SorghumPondGround_7_OtherGrainESA10a</t>
  </si>
  <si>
    <t>65 Run65_SorghumPondGround_7_OtherGrainESA10b</t>
  </si>
  <si>
    <t>66 Run66_SorghumPondGround_7_OtherGrainESA11a</t>
  </si>
  <si>
    <t>67 Run67_SorghumPondGround_7_OtherGrainESA11b</t>
  </si>
  <si>
    <t>68 Run68_SorghumPondGround_7_OtherGrainESA12a</t>
  </si>
  <si>
    <t>69 Run69_SorghumPondGround_7_OtherGrainESA12b</t>
  </si>
  <si>
    <t>70 Run70_SorghumPondGround_7_OtherGrainESA13</t>
  </si>
  <si>
    <t>91 Run91_SorghumPondAerial_7_OtherGrainESA10a</t>
  </si>
  <si>
    <t>92 Run92_SorghumPondAerial_7_OtherGrainESA10b</t>
  </si>
  <si>
    <t>93 Run93_SorghumPondAerial_7_OtherGrainESA11a</t>
  </si>
  <si>
    <t>94 Run94_SorghumPondAerial_7_OtherGrainESA11b</t>
  </si>
  <si>
    <t>95 Run95_SorghumPondAerial_7_OtherGrainESA12a</t>
  </si>
  <si>
    <t>96 Run96_SorghumPondAerial_7_OtherGrainESA12b</t>
  </si>
  <si>
    <t>97 Run97_SorghumPondAerial_7_OtherGrainESA13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</si>
</sst>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E+00"/>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4"/>
      <color theme="1"/>
      <name val="Calibri"/>
      <family val="2"/>
      <scheme val="minor"/>
    </font>
    <font>
      <b/>
      <sz val="11"/>
      <name val="Calibri"/>
      <family val="2"/>
      <scheme val="minor"/>
    </font>
    <font>
      <b/>
      <sz val="11"/>
      <color rgb="FFFF0000"/>
      <name val="Calibri"/>
      <family val="2"/>
      <scheme val="minor"/>
    </font>
    <font>
      <sz val="10"/>
      <name val="Arial"/>
      <family val="2"/>
    </font>
    <font>
      <b/>
      <sz val="11"/>
      <color rgb="FF000000"/>
      <name val="Calibri"/>
      <family val="2"/>
      <scheme val="minor"/>
    </font>
    <font>
      <sz val="11"/>
      <color rgb="FF000000"/>
      <name val="Symbol"/>
      <family val="1"/>
      <charset val="2"/>
    </font>
    <font>
      <sz val="7"/>
      <color rgb="FF000000"/>
      <name val="Times New Roman"/>
      <family val="1"/>
    </font>
    <font>
      <sz val="11"/>
      <color rgb="FF000000"/>
      <name val="Calibri"/>
      <family val="2"/>
      <scheme val="minor"/>
    </font>
    <font>
      <b/>
      <sz val="11"/>
      <color rgb="FF000000"/>
      <name val="Calibri Light"/>
      <family val="2"/>
      <scheme val="major"/>
    </font>
    <font>
      <b/>
      <sz val="16"/>
      <color theme="8"/>
      <name val="Calibri"/>
      <family val="2"/>
      <scheme val="minor"/>
    </font>
    <font>
      <b/>
      <sz val="8"/>
      <name val="Calibri"/>
      <family val="2"/>
      <scheme val="minor"/>
    </font>
    <font>
      <b/>
      <sz val="11"/>
      <color rgb="FF000000"/>
      <name val="Symbol"/>
      <family val="1"/>
      <charset val="2"/>
    </font>
    <font>
      <sz val="11"/>
      <color rgb="FF000000"/>
      <name val="Calibri"/>
      <family val="1"/>
      <charset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cellStyleXfs>
  <cellXfs count="56">
    <xf numFmtId="0" fontId="0" fillId="0" borderId="0" xfId="0"/>
    <xf numFmtId="0" fontId="14" fillId="0" borderId="0" xfId="0" applyFont="1"/>
    <xf numFmtId="0" fontId="14" fillId="0" borderId="0" xfId="0" applyFont="1" applyAlignment="1">
      <alignment wrapText="1"/>
    </xf>
    <xf numFmtId="0" fontId="18" fillId="0" borderId="0" xfId="0" applyFont="1"/>
    <xf numFmtId="0" fontId="14" fillId="0" borderId="0" xfId="0" quotePrefix="1" applyFont="1"/>
    <xf numFmtId="0" fontId="18" fillId="0" borderId="0" xfId="0" quotePrefix="1" applyFont="1"/>
    <xf numFmtId="0" fontId="18" fillId="0" borderId="0" xfId="0" applyFont="1" applyAlignment="1">
      <alignment wrapText="1"/>
    </xf>
    <xf numFmtId="0" fontId="0" fillId="0" borderId="0" xfId="0" applyAlignment="1">
      <alignment horizontal="center"/>
    </xf>
    <xf numFmtId="0" fontId="14" fillId="0" borderId="0" xfId="0" applyFont="1" applyAlignment="1">
      <alignment horizontal="center"/>
    </xf>
    <xf numFmtId="0" fontId="0" fillId="0" borderId="0" xfId="0" applyAlignment="1">
      <alignment horizontal="left" vertical="center"/>
    </xf>
    <xf numFmtId="0" fontId="20" fillId="0" borderId="0" xfId="0" applyFont="1" applyAlignment="1">
      <alignment horizontal="center"/>
    </xf>
    <xf numFmtId="0" fontId="21" fillId="0" borderId="0" xfId="0" applyFont="1"/>
    <xf numFmtId="0" fontId="18" fillId="0" borderId="0" xfId="0" applyFont="1" applyFill="1"/>
    <xf numFmtId="0" fontId="0" fillId="0" borderId="0" xfId="0" applyFill="1"/>
    <xf numFmtId="0" fontId="20" fillId="0" borderId="0" xfId="0" applyFont="1"/>
    <xf numFmtId="0" fontId="0" fillId="0" borderId="0" xfId="0" applyAlignment="1">
      <alignment wrapText="1"/>
    </xf>
    <xf numFmtId="0" fontId="23" fillId="0" borderId="0" xfId="0" applyFont="1" applyAlignment="1">
      <alignment vertical="center"/>
    </xf>
    <xf numFmtId="0" fontId="24" fillId="0" borderId="0" xfId="0" applyFont="1" applyAlignment="1">
      <alignment horizontal="left" vertical="center" wrapText="1" indent="5"/>
    </xf>
    <xf numFmtId="1" fontId="16" fillId="0" borderId="0" xfId="0" applyNumberFormat="1" applyFont="1" applyFill="1"/>
    <xf numFmtId="1" fontId="0" fillId="0" borderId="0" xfId="0" applyNumberFormat="1" applyFill="1"/>
    <xf numFmtId="0" fontId="16" fillId="0" borderId="0" xfId="0" applyFont="1" applyFill="1"/>
    <xf numFmtId="0" fontId="23" fillId="0" borderId="0" xfId="0" applyFont="1" applyAlignment="1">
      <alignment horizontal="left" vertical="center" wrapText="1" indent="5"/>
    </xf>
    <xf numFmtId="0" fontId="27" fillId="0" borderId="0" xfId="0" applyFont="1" applyAlignment="1">
      <alignment horizontal="left" vertical="center" wrapText="1" indent="5"/>
    </xf>
    <xf numFmtId="0" fontId="28" fillId="0" borderId="0" xfId="0" applyFont="1"/>
    <xf numFmtId="0" fontId="18" fillId="0" borderId="0" xfId="0" applyFont="1" applyAlignment="1">
      <alignment horizontal="left"/>
    </xf>
    <xf numFmtId="0" fontId="16" fillId="0" borderId="0" xfId="0" applyFont="1" applyAlignment="1">
      <alignment horizontal="center"/>
    </xf>
    <xf numFmtId="0" fontId="0" fillId="0" borderId="0" xfId="0" applyAlignment="1">
      <alignment horizontal="left" wrapText="1"/>
    </xf>
    <xf numFmtId="0" fontId="18" fillId="0" borderId="0" xfId="0" applyFont="1" applyAlignment="1">
      <alignment horizontal="left"/>
    </xf>
    <xf numFmtId="0" fontId="16" fillId="0" borderId="0" xfId="0" applyFont="1" applyAlignment="1">
      <alignment horizontal="center"/>
    </xf>
    <xf numFmtId="0" fontId="19" fillId="0" borderId="0" xfId="0" applyFont="1" applyAlignment="1">
      <alignment horizontal="center"/>
    </xf>
    <xf numFmtId="0" fontId="29" fillId="33" borderId="12" xfId="0" applyFont="1" applyFill="1" applyBorder="1" applyAlignment="1">
      <alignment horizontal="center" wrapText="1"/>
    </xf>
    <xf numFmtId="0" fontId="29" fillId="33" borderId="14" xfId="0" applyFont="1" applyFill="1" applyBorder="1" applyAlignment="1">
      <alignment horizontal="center" wrapText="1"/>
    </xf>
    <xf numFmtId="0" fontId="29" fillId="33" borderId="11" xfId="0" applyFont="1" applyFill="1" applyBorder="1" applyAlignment="1">
      <alignment horizontal="center" wrapText="1"/>
    </xf>
    <xf numFmtId="0" fontId="29" fillId="33" borderId="10" xfId="0" applyFont="1" applyFill="1" applyBorder="1" applyAlignment="1">
      <alignment horizontal="center" wrapText="1"/>
    </xf>
    <xf numFmtId="0" fontId="29" fillId="33" borderId="14" xfId="0" applyNumberFormat="1" applyFont="1" applyFill="1" applyBorder="1" applyAlignment="1">
      <alignment horizontal="center" wrapText="1"/>
    </xf>
    <xf numFmtId="0" fontId="18" fillId="0" borderId="14" xfId="0" applyFont="1" applyFill="1" applyBorder="1" applyAlignment="1">
      <alignment horizontal="center" wrapText="1"/>
    </xf>
    <xf numFmtId="0" fontId="18" fillId="0" borderId="13" xfId="0" applyFont="1" applyFill="1" applyBorder="1" applyAlignment="1">
      <alignment wrapText="1"/>
    </xf>
    <xf numFmtId="0" fontId="18" fillId="0" borderId="13" xfId="0" applyFont="1" applyFill="1" applyBorder="1"/>
    <xf numFmtId="0" fontId="20" fillId="33" borderId="0" xfId="0" applyFont="1" applyFill="1" applyAlignment="1">
      <alignment wrapText="1"/>
    </xf>
    <xf numFmtId="0" fontId="18" fillId="0" borderId="13" xfId="0" applyFont="1" applyFill="1" applyBorder="1" applyAlignment="1">
      <alignment vertical="center"/>
    </xf>
    <xf numFmtId="0" fontId="18" fillId="0" borderId="13" xfId="0" applyFont="1" applyFill="1" applyBorder="1" applyAlignment="1">
      <alignment vertical="center" wrapText="1"/>
    </xf>
    <xf numFmtId="49" fontId="18" fillId="0" borderId="13" xfId="0" applyNumberFormat="1" applyFont="1" applyFill="1" applyBorder="1" applyAlignment="1">
      <alignment vertical="center" wrapText="1"/>
    </xf>
    <xf numFmtId="49" fontId="18" fillId="0" borderId="13" xfId="0" applyNumberFormat="1" applyFont="1" applyFill="1" applyBorder="1" applyAlignment="1">
      <alignment horizontal="left" vertical="center" wrapText="1"/>
    </xf>
    <xf numFmtId="0" fontId="18" fillId="0" borderId="13" xfId="0" applyNumberFormat="1" applyFont="1" applyFill="1" applyBorder="1" applyAlignment="1">
      <alignment horizontal="left" vertical="center" wrapText="1"/>
    </xf>
    <xf numFmtId="0" fontId="18"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49" fontId="18" fillId="0" borderId="13" xfId="0" applyNumberFormat="1" applyFont="1" applyFill="1" applyBorder="1" applyAlignment="1">
      <alignment horizontal="center" vertical="center" wrapText="1"/>
    </xf>
    <xf numFmtId="11" fontId="18" fillId="0" borderId="0" xfId="0" applyNumberFormat="1" applyFont="1"/>
    <xf numFmtId="0" fontId="18" fillId="0" borderId="0" xfId="0" applyFont="1" applyAlignment="1">
      <alignment horizontal="center"/>
    </xf>
    <xf numFmtId="164" fontId="18" fillId="0" borderId="0" xfId="0" quotePrefix="1" applyNumberFormat="1" applyFont="1"/>
    <xf numFmtId="11" fontId="18" fillId="0" borderId="0" xfId="0" quotePrefix="1" applyNumberFormat="1" applyFont="1"/>
    <xf numFmtId="0" fontId="31" fillId="0" borderId="0" xfId="0" applyFont="1" applyAlignment="1">
      <alignment horizontal="left" vertical="center" wrapText="1" indent="5"/>
    </xf>
    <xf numFmtId="0" fontId="26" fillId="0" borderId="0" xfId="0" applyFont="1"/>
    <xf numFmtId="0" fontId="0" fillId="0" borderId="0" xfId="0" applyAlignment="1">
      <alignment horizontal="righ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rews\OneDrive%20-%20Environmental%20Protection%20Agency%20(EPA)\Work\Herbicide%20Fate%20ESA\PWC\Index%20and%20Pond\PropazineIndexPond_ESA_6_8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WC Inputs"/>
      <sheetName val="IRFs"/>
      <sheetName val="Aquatic Bin Dimensions by HUC2"/>
    </sheetNames>
    <sheetDataSet>
      <sheetData sheetId="0" refreshError="1"/>
      <sheetData sheetId="1" refreshError="1"/>
      <sheetData sheetId="2">
        <row r="1">
          <cell r="F1" t="str">
            <v>IRF1</v>
          </cell>
          <cell r="G1" t="str">
            <v>IRF2</v>
          </cell>
          <cell r="H1" t="str">
            <v>IRF3</v>
          </cell>
          <cell r="I1" t="str">
            <v>IRF4</v>
          </cell>
          <cell r="J1" t="str">
            <v>IRF5</v>
          </cell>
          <cell r="K1" t="str">
            <v>IRF6</v>
          </cell>
          <cell r="L1" t="str">
            <v>IRF7</v>
          </cell>
          <cell r="M1" t="str">
            <v>IRF8</v>
          </cell>
          <cell r="N1" t="str">
            <v>IRF9</v>
          </cell>
          <cell r="O1" t="str">
            <v>IRF10</v>
          </cell>
          <cell r="P1" t="str">
            <v>IRF11</v>
          </cell>
          <cell r="Q1" t="str">
            <v>IRF12</v>
          </cell>
          <cell r="R1" t="str">
            <v>IRF13</v>
          </cell>
          <cell r="S1" t="str">
            <v>IRF14</v>
          </cell>
          <cell r="T1" t="str">
            <v>IRF15</v>
          </cell>
          <cell r="U1" t="str">
            <v>IRF16</v>
          </cell>
          <cell r="V1" t="str">
            <v>IRF17</v>
          </cell>
          <cell r="W1" t="str">
            <v>IRF18</v>
          </cell>
          <cell r="X1" t="str">
            <v>IRF19</v>
          </cell>
          <cell r="Y1" t="str">
            <v>IRF20</v>
          </cell>
          <cell r="Z1" t="str">
            <v>IRF21</v>
          </cell>
          <cell r="AA1" t="str">
            <v>IRF22</v>
          </cell>
          <cell r="AB1" t="str">
            <v>IRF23</v>
          </cell>
          <cell r="AC1" t="str">
            <v>IRF24</v>
          </cell>
          <cell r="AD1" t="str">
            <v>IRF25</v>
          </cell>
          <cell r="AE1" t="str">
            <v>IRF26</v>
          </cell>
          <cell r="AF1" t="str">
            <v>IRF27</v>
          </cell>
          <cell r="AG1" t="str">
            <v>IRF28</v>
          </cell>
          <cell r="AH1" t="str">
            <v>IRF29</v>
          </cell>
          <cell r="AI1" t="str">
            <v>IRF30</v>
          </cell>
          <cell r="AJ1" t="str">
            <v>IRF31</v>
          </cell>
        </row>
      </sheetData>
      <sheetData sheetId="3">
        <row r="1">
          <cell r="C1" t="str">
            <v>Combo</v>
          </cell>
          <cell r="D1" t="str">
            <v>Met File</v>
          </cell>
          <cell r="E1" t="str">
            <v>Field Size</v>
          </cell>
          <cell r="F1" t="str">
            <v>Waterbody Area</v>
          </cell>
          <cell r="G1" t="str">
            <v>Init Depth</v>
          </cell>
          <cell r="H1" t="str">
            <v>Max Depth</v>
          </cell>
          <cell r="I1" t="str">
            <v>HL (m)</v>
          </cell>
          <cell r="J1" t="str">
            <v>PUA</v>
          </cell>
          <cell r="K1" t="str">
            <v>Baseflow</v>
          </cell>
        </row>
        <row r="2">
          <cell r="C2" t="str">
            <v>1_2</v>
          </cell>
          <cell r="D2" t="str">
            <v>w14740</v>
          </cell>
          <cell r="E2">
            <v>1728000</v>
          </cell>
          <cell r="F2">
            <v>52600</v>
          </cell>
          <cell r="G2">
            <v>2.74</v>
          </cell>
          <cell r="H2">
            <v>2.74</v>
          </cell>
          <cell r="I2">
            <v>600</v>
          </cell>
          <cell r="J2">
            <v>1</v>
          </cell>
          <cell r="K2">
            <v>0</v>
          </cell>
        </row>
        <row r="3">
          <cell r="C3" t="str">
            <v>2_2</v>
          </cell>
          <cell r="D3" t="str">
            <v>w13733</v>
          </cell>
          <cell r="E3">
            <v>1728000</v>
          </cell>
          <cell r="F3">
            <v>52600</v>
          </cell>
          <cell r="G3">
            <v>2.74</v>
          </cell>
          <cell r="H3">
            <v>2.74</v>
          </cell>
          <cell r="I3">
            <v>600</v>
          </cell>
          <cell r="J3">
            <v>1</v>
          </cell>
          <cell r="K3">
            <v>0</v>
          </cell>
        </row>
        <row r="4">
          <cell r="C4" t="str">
            <v>3_2</v>
          </cell>
          <cell r="D4" t="str">
            <v>w13874</v>
          </cell>
          <cell r="E4">
            <v>1728000</v>
          </cell>
          <cell r="F4">
            <v>52600</v>
          </cell>
          <cell r="G4">
            <v>2.74</v>
          </cell>
          <cell r="H4">
            <v>2.74</v>
          </cell>
          <cell r="I4">
            <v>600</v>
          </cell>
          <cell r="J4">
            <v>1</v>
          </cell>
          <cell r="K4">
            <v>0</v>
          </cell>
        </row>
        <row r="5">
          <cell r="C5" t="str">
            <v>4_2</v>
          </cell>
          <cell r="D5" t="str">
            <v>w14839</v>
          </cell>
          <cell r="E5">
            <v>1728000</v>
          </cell>
          <cell r="F5">
            <v>52600</v>
          </cell>
          <cell r="G5">
            <v>2.74</v>
          </cell>
          <cell r="H5">
            <v>2.74</v>
          </cell>
          <cell r="I5">
            <v>600</v>
          </cell>
          <cell r="J5">
            <v>1</v>
          </cell>
          <cell r="K5">
            <v>0</v>
          </cell>
        </row>
        <row r="6">
          <cell r="C6" t="str">
            <v>5_2</v>
          </cell>
          <cell r="D6" t="str">
            <v>w93814</v>
          </cell>
          <cell r="E6">
            <v>1728000</v>
          </cell>
          <cell r="F6">
            <v>52600</v>
          </cell>
          <cell r="G6">
            <v>2.74</v>
          </cell>
          <cell r="H6">
            <v>2.74</v>
          </cell>
          <cell r="I6">
            <v>600</v>
          </cell>
          <cell r="J6">
            <v>1</v>
          </cell>
          <cell r="K6">
            <v>0</v>
          </cell>
        </row>
        <row r="7">
          <cell r="C7" t="str">
            <v>6_2</v>
          </cell>
          <cell r="D7" t="str">
            <v>w13891</v>
          </cell>
          <cell r="E7">
            <v>1728000</v>
          </cell>
          <cell r="F7">
            <v>52600</v>
          </cell>
          <cell r="G7">
            <v>2.74</v>
          </cell>
          <cell r="H7">
            <v>2.74</v>
          </cell>
          <cell r="I7">
            <v>600</v>
          </cell>
          <cell r="J7">
            <v>1</v>
          </cell>
          <cell r="K7">
            <v>0</v>
          </cell>
        </row>
        <row r="8">
          <cell r="C8" t="str">
            <v>7_2</v>
          </cell>
          <cell r="D8" t="str">
            <v>w14933</v>
          </cell>
          <cell r="E8">
            <v>1728000</v>
          </cell>
          <cell r="F8">
            <v>52600</v>
          </cell>
          <cell r="G8">
            <v>2.74</v>
          </cell>
          <cell r="H8">
            <v>2.74</v>
          </cell>
          <cell r="I8">
            <v>600</v>
          </cell>
          <cell r="J8">
            <v>1</v>
          </cell>
          <cell r="K8">
            <v>0</v>
          </cell>
        </row>
        <row r="9">
          <cell r="C9" t="str">
            <v>8_2</v>
          </cell>
          <cell r="D9" t="str">
            <v>w13970</v>
          </cell>
          <cell r="E9">
            <v>1728000</v>
          </cell>
          <cell r="F9">
            <v>52600</v>
          </cell>
          <cell r="G9">
            <v>2.74</v>
          </cell>
          <cell r="H9">
            <v>2.74</v>
          </cell>
          <cell r="I9">
            <v>600</v>
          </cell>
          <cell r="J9">
            <v>1</v>
          </cell>
          <cell r="K9">
            <v>0</v>
          </cell>
        </row>
        <row r="10">
          <cell r="C10" t="str">
            <v>9_2</v>
          </cell>
          <cell r="D10" t="str">
            <v>w14914</v>
          </cell>
          <cell r="E10">
            <v>1728000</v>
          </cell>
          <cell r="F10">
            <v>52600</v>
          </cell>
          <cell r="G10">
            <v>2.74</v>
          </cell>
          <cell r="H10">
            <v>2.74</v>
          </cell>
          <cell r="I10">
            <v>600</v>
          </cell>
          <cell r="J10">
            <v>1</v>
          </cell>
          <cell r="K10">
            <v>0</v>
          </cell>
        </row>
        <row r="11">
          <cell r="C11" t="str">
            <v>10a_2</v>
          </cell>
          <cell r="D11" t="str">
            <v>w14935</v>
          </cell>
          <cell r="E11">
            <v>1728000</v>
          </cell>
          <cell r="F11">
            <v>52600</v>
          </cell>
          <cell r="G11">
            <v>2.74</v>
          </cell>
          <cell r="H11">
            <v>2.74</v>
          </cell>
          <cell r="I11">
            <v>600</v>
          </cell>
          <cell r="J11">
            <v>1</v>
          </cell>
          <cell r="K11">
            <v>0</v>
          </cell>
        </row>
        <row r="12">
          <cell r="C12" t="str">
            <v>10b_2</v>
          </cell>
          <cell r="D12" t="str">
            <v>w24029</v>
          </cell>
          <cell r="E12">
            <v>1728000</v>
          </cell>
          <cell r="F12">
            <v>52600</v>
          </cell>
          <cell r="G12">
            <v>2.74</v>
          </cell>
          <cell r="H12">
            <v>2.74</v>
          </cell>
          <cell r="I12">
            <v>600</v>
          </cell>
          <cell r="J12">
            <v>1</v>
          </cell>
          <cell r="K12">
            <v>0</v>
          </cell>
        </row>
        <row r="13">
          <cell r="C13" t="str">
            <v>11a_2</v>
          </cell>
          <cell r="D13" t="str">
            <v>w13964</v>
          </cell>
          <cell r="E13">
            <v>1728000</v>
          </cell>
          <cell r="F13">
            <v>52600</v>
          </cell>
          <cell r="G13">
            <v>2.74</v>
          </cell>
          <cell r="H13">
            <v>2.74</v>
          </cell>
          <cell r="I13">
            <v>600</v>
          </cell>
          <cell r="J13">
            <v>1</v>
          </cell>
          <cell r="K13">
            <v>0</v>
          </cell>
        </row>
        <row r="14">
          <cell r="C14" t="str">
            <v>11b_2</v>
          </cell>
          <cell r="D14" t="str">
            <v>w23047</v>
          </cell>
          <cell r="E14">
            <v>1728000</v>
          </cell>
          <cell r="F14">
            <v>52600</v>
          </cell>
          <cell r="G14">
            <v>2.74</v>
          </cell>
          <cell r="H14">
            <v>2.74</v>
          </cell>
          <cell r="I14">
            <v>600</v>
          </cell>
          <cell r="J14">
            <v>1</v>
          </cell>
          <cell r="K14">
            <v>0</v>
          </cell>
        </row>
        <row r="15">
          <cell r="C15" t="str">
            <v>12a_2</v>
          </cell>
          <cell r="D15" t="str">
            <v>w03927</v>
          </cell>
          <cell r="E15">
            <v>1728000</v>
          </cell>
          <cell r="F15">
            <v>52600</v>
          </cell>
          <cell r="G15">
            <v>2.74</v>
          </cell>
          <cell r="H15">
            <v>2.74</v>
          </cell>
          <cell r="I15">
            <v>600</v>
          </cell>
          <cell r="J15">
            <v>1</v>
          </cell>
          <cell r="K15">
            <v>0</v>
          </cell>
        </row>
        <row r="16">
          <cell r="C16" t="str">
            <v>12b_2</v>
          </cell>
          <cell r="D16" t="str">
            <v>w13962</v>
          </cell>
          <cell r="E16">
            <v>1728000</v>
          </cell>
          <cell r="F16">
            <v>52600</v>
          </cell>
          <cell r="G16">
            <v>2.74</v>
          </cell>
          <cell r="H16">
            <v>2.74</v>
          </cell>
          <cell r="I16">
            <v>600</v>
          </cell>
          <cell r="J16">
            <v>1</v>
          </cell>
          <cell r="K16">
            <v>0</v>
          </cell>
        </row>
        <row r="17">
          <cell r="C17" t="str">
            <v>13_2</v>
          </cell>
          <cell r="D17" t="str">
            <v>w23044</v>
          </cell>
          <cell r="E17">
            <v>1728000</v>
          </cell>
          <cell r="F17">
            <v>52600</v>
          </cell>
          <cell r="G17">
            <v>2.74</v>
          </cell>
          <cell r="H17">
            <v>2.74</v>
          </cell>
          <cell r="I17">
            <v>600</v>
          </cell>
          <cell r="J17">
            <v>1</v>
          </cell>
          <cell r="K17">
            <v>0</v>
          </cell>
        </row>
        <row r="18">
          <cell r="C18" t="str">
            <v>14_2</v>
          </cell>
          <cell r="D18" t="str">
            <v>w24027</v>
          </cell>
          <cell r="E18">
            <v>1728000</v>
          </cell>
          <cell r="F18">
            <v>52600</v>
          </cell>
          <cell r="G18">
            <v>2.74</v>
          </cell>
          <cell r="H18">
            <v>2.74</v>
          </cell>
          <cell r="I18">
            <v>600</v>
          </cell>
          <cell r="J18">
            <v>1</v>
          </cell>
          <cell r="K18">
            <v>0</v>
          </cell>
        </row>
        <row r="19">
          <cell r="C19" t="str">
            <v>15a_2</v>
          </cell>
          <cell r="D19" t="str">
            <v>w03103</v>
          </cell>
          <cell r="E19">
            <v>1728000</v>
          </cell>
          <cell r="F19">
            <v>52600</v>
          </cell>
          <cell r="G19">
            <v>2.74</v>
          </cell>
          <cell r="H19">
            <v>2.74</v>
          </cell>
          <cell r="I19">
            <v>600</v>
          </cell>
          <cell r="J19">
            <v>1</v>
          </cell>
          <cell r="K19">
            <v>0</v>
          </cell>
        </row>
        <row r="20">
          <cell r="C20" t="str">
            <v>15b_2</v>
          </cell>
          <cell r="D20" t="str">
            <v>w23183</v>
          </cell>
          <cell r="E20">
            <v>1728000</v>
          </cell>
          <cell r="F20">
            <v>52600</v>
          </cell>
          <cell r="G20">
            <v>2.74</v>
          </cell>
          <cell r="H20">
            <v>2.74</v>
          </cell>
          <cell r="I20">
            <v>600</v>
          </cell>
          <cell r="J20">
            <v>1</v>
          </cell>
          <cell r="K20">
            <v>0</v>
          </cell>
        </row>
        <row r="21">
          <cell r="C21" t="str">
            <v>16a_2</v>
          </cell>
          <cell r="D21" t="str">
            <v>w24127</v>
          </cell>
          <cell r="E21">
            <v>1728000</v>
          </cell>
          <cell r="F21">
            <v>52600</v>
          </cell>
          <cell r="G21">
            <v>2.74</v>
          </cell>
          <cell r="H21">
            <v>2.74</v>
          </cell>
          <cell r="I21">
            <v>600</v>
          </cell>
          <cell r="J21">
            <v>1</v>
          </cell>
          <cell r="K21">
            <v>0</v>
          </cell>
        </row>
        <row r="22">
          <cell r="C22" t="str">
            <v>16b_2</v>
          </cell>
          <cell r="D22" t="str">
            <v>w24128</v>
          </cell>
          <cell r="E22">
            <v>1728000</v>
          </cell>
          <cell r="F22">
            <v>52600</v>
          </cell>
          <cell r="G22">
            <v>2.74</v>
          </cell>
          <cell r="H22">
            <v>2.74</v>
          </cell>
          <cell r="I22">
            <v>600</v>
          </cell>
          <cell r="J22">
            <v>1</v>
          </cell>
          <cell r="K22">
            <v>0</v>
          </cell>
        </row>
        <row r="23">
          <cell r="C23" t="str">
            <v>17a_2</v>
          </cell>
          <cell r="D23" t="str">
            <v>w24221</v>
          </cell>
          <cell r="E23">
            <v>1728000</v>
          </cell>
          <cell r="F23">
            <v>52600</v>
          </cell>
          <cell r="G23">
            <v>2.74</v>
          </cell>
          <cell r="H23">
            <v>2.74</v>
          </cell>
          <cell r="I23">
            <v>600</v>
          </cell>
          <cell r="J23">
            <v>1</v>
          </cell>
          <cell r="K23">
            <v>0</v>
          </cell>
        </row>
        <row r="24">
          <cell r="C24" t="str">
            <v>17b_2</v>
          </cell>
          <cell r="D24" t="str">
            <v>w24156</v>
          </cell>
          <cell r="E24">
            <v>1728000</v>
          </cell>
          <cell r="F24">
            <v>52600</v>
          </cell>
          <cell r="G24">
            <v>2.74</v>
          </cell>
          <cell r="H24">
            <v>2.74</v>
          </cell>
          <cell r="I24">
            <v>600</v>
          </cell>
          <cell r="J24">
            <v>1</v>
          </cell>
          <cell r="K24">
            <v>0</v>
          </cell>
        </row>
        <row r="25">
          <cell r="C25" t="str">
            <v>18a_2</v>
          </cell>
          <cell r="D25" t="str">
            <v>w23232</v>
          </cell>
          <cell r="E25">
            <v>1728000</v>
          </cell>
          <cell r="F25">
            <v>52600</v>
          </cell>
          <cell r="G25">
            <v>2.74</v>
          </cell>
          <cell r="H25">
            <v>2.74</v>
          </cell>
          <cell r="I25">
            <v>600</v>
          </cell>
          <cell r="J25">
            <v>1</v>
          </cell>
          <cell r="K25">
            <v>0</v>
          </cell>
        </row>
        <row r="26">
          <cell r="C26" t="str">
            <v>18b_2</v>
          </cell>
          <cell r="D26" t="str">
            <v>w23188</v>
          </cell>
          <cell r="E26">
            <v>1728000</v>
          </cell>
          <cell r="F26">
            <v>52600</v>
          </cell>
          <cell r="G26">
            <v>2.74</v>
          </cell>
          <cell r="H26">
            <v>2.74</v>
          </cell>
          <cell r="I26">
            <v>600</v>
          </cell>
          <cell r="J26">
            <v>1</v>
          </cell>
          <cell r="K26">
            <v>0</v>
          </cell>
        </row>
        <row r="27">
          <cell r="C27" t="str">
            <v>19a_2</v>
          </cell>
          <cell r="D27" t="str">
            <v>w26415</v>
          </cell>
          <cell r="E27">
            <v>1728000</v>
          </cell>
          <cell r="F27">
            <v>52600</v>
          </cell>
          <cell r="G27">
            <v>2.74</v>
          </cell>
          <cell r="H27">
            <v>2.74</v>
          </cell>
          <cell r="I27">
            <v>600</v>
          </cell>
          <cell r="J27">
            <v>1</v>
          </cell>
          <cell r="K27">
            <v>0</v>
          </cell>
        </row>
        <row r="28">
          <cell r="C28" t="str">
            <v>19b_2</v>
          </cell>
          <cell r="D28" t="str">
            <v>w26528</v>
          </cell>
          <cell r="E28">
            <v>1728000</v>
          </cell>
          <cell r="F28">
            <v>52600</v>
          </cell>
          <cell r="G28">
            <v>2.74</v>
          </cell>
          <cell r="H28">
            <v>2.74</v>
          </cell>
          <cell r="I28">
            <v>600</v>
          </cell>
          <cell r="J28">
            <v>1</v>
          </cell>
          <cell r="K28">
            <v>0</v>
          </cell>
        </row>
        <row r="29">
          <cell r="C29" t="str">
            <v>20a_2</v>
          </cell>
          <cell r="D29" t="str">
            <v>w21504</v>
          </cell>
          <cell r="E29">
            <v>1728000</v>
          </cell>
          <cell r="F29">
            <v>52600</v>
          </cell>
          <cell r="G29">
            <v>2.74</v>
          </cell>
          <cell r="H29">
            <v>2.74</v>
          </cell>
          <cell r="I29">
            <v>600</v>
          </cell>
          <cell r="J29">
            <v>1</v>
          </cell>
          <cell r="K29">
            <v>0</v>
          </cell>
        </row>
        <row r="30">
          <cell r="C30" t="str">
            <v>20b_2</v>
          </cell>
          <cell r="D30" t="str">
            <v>w22521</v>
          </cell>
          <cell r="E30">
            <v>1728000</v>
          </cell>
          <cell r="F30">
            <v>52600</v>
          </cell>
          <cell r="G30">
            <v>2.74</v>
          </cell>
          <cell r="H30">
            <v>2.74</v>
          </cell>
          <cell r="I30">
            <v>600</v>
          </cell>
          <cell r="J30">
            <v>1</v>
          </cell>
          <cell r="K30">
            <v>0</v>
          </cell>
        </row>
        <row r="31">
          <cell r="C31" t="str">
            <v>21_2</v>
          </cell>
          <cell r="D31" t="str">
            <v>w11641</v>
          </cell>
          <cell r="E31">
            <v>1728000</v>
          </cell>
          <cell r="F31">
            <v>52600</v>
          </cell>
          <cell r="G31">
            <v>2.74</v>
          </cell>
          <cell r="H31">
            <v>2.74</v>
          </cell>
          <cell r="I31">
            <v>600</v>
          </cell>
          <cell r="J31">
            <v>1</v>
          </cell>
          <cell r="K31">
            <v>0</v>
          </cell>
        </row>
        <row r="32">
          <cell r="C32" t="str">
            <v>1_3</v>
          </cell>
          <cell r="D32" t="str">
            <v>w14740</v>
          </cell>
          <cell r="E32">
            <v>1728000</v>
          </cell>
          <cell r="F32">
            <v>52600</v>
          </cell>
          <cell r="G32">
            <v>2.74</v>
          </cell>
          <cell r="H32">
            <v>2.74</v>
          </cell>
          <cell r="I32">
            <v>600</v>
          </cell>
          <cell r="J32">
            <v>1</v>
          </cell>
          <cell r="K32">
            <v>0</v>
          </cell>
        </row>
        <row r="33">
          <cell r="C33" t="str">
            <v>2_3</v>
          </cell>
          <cell r="D33" t="str">
            <v>w13733</v>
          </cell>
          <cell r="E33">
            <v>1728000</v>
          </cell>
          <cell r="F33">
            <v>52600</v>
          </cell>
          <cell r="G33">
            <v>2.74</v>
          </cell>
          <cell r="H33">
            <v>2.74</v>
          </cell>
          <cell r="I33">
            <v>600</v>
          </cell>
          <cell r="J33">
            <v>1</v>
          </cell>
          <cell r="K33">
            <v>0</v>
          </cell>
        </row>
        <row r="34">
          <cell r="C34" t="str">
            <v>3_3</v>
          </cell>
          <cell r="D34" t="str">
            <v>w13874</v>
          </cell>
          <cell r="E34">
            <v>1728000</v>
          </cell>
          <cell r="F34">
            <v>52600</v>
          </cell>
          <cell r="G34">
            <v>2.74</v>
          </cell>
          <cell r="H34">
            <v>2.74</v>
          </cell>
          <cell r="I34">
            <v>600</v>
          </cell>
          <cell r="J34">
            <v>1</v>
          </cell>
          <cell r="K34">
            <v>0</v>
          </cell>
        </row>
        <row r="35">
          <cell r="C35" t="str">
            <v>4_3</v>
          </cell>
          <cell r="D35" t="str">
            <v>w14839</v>
          </cell>
          <cell r="E35">
            <v>1728000</v>
          </cell>
          <cell r="F35">
            <v>52600</v>
          </cell>
          <cell r="G35">
            <v>2.74</v>
          </cell>
          <cell r="H35">
            <v>2.74</v>
          </cell>
          <cell r="I35">
            <v>600</v>
          </cell>
          <cell r="J35">
            <v>1</v>
          </cell>
          <cell r="K35">
            <v>0</v>
          </cell>
        </row>
        <row r="36">
          <cell r="C36" t="str">
            <v>5_3</v>
          </cell>
          <cell r="D36" t="str">
            <v>w93814</v>
          </cell>
          <cell r="E36">
            <v>1728000</v>
          </cell>
          <cell r="F36">
            <v>52600</v>
          </cell>
          <cell r="G36">
            <v>2.74</v>
          </cell>
          <cell r="H36">
            <v>2.74</v>
          </cell>
          <cell r="I36">
            <v>600</v>
          </cell>
          <cell r="J36">
            <v>1</v>
          </cell>
          <cell r="K36">
            <v>0</v>
          </cell>
        </row>
        <row r="37">
          <cell r="C37" t="str">
            <v>6_3</v>
          </cell>
          <cell r="D37" t="str">
            <v>w13891</v>
          </cell>
          <cell r="E37">
            <v>1728000</v>
          </cell>
          <cell r="F37">
            <v>52600</v>
          </cell>
          <cell r="G37">
            <v>2.74</v>
          </cell>
          <cell r="H37">
            <v>2.74</v>
          </cell>
          <cell r="I37">
            <v>600</v>
          </cell>
          <cell r="J37">
            <v>1</v>
          </cell>
          <cell r="K37">
            <v>0</v>
          </cell>
        </row>
        <row r="38">
          <cell r="C38" t="str">
            <v>7_3</v>
          </cell>
          <cell r="D38" t="str">
            <v>w14933</v>
          </cell>
          <cell r="E38">
            <v>1728000</v>
          </cell>
          <cell r="F38">
            <v>52600</v>
          </cell>
          <cell r="G38">
            <v>2.74</v>
          </cell>
          <cell r="H38">
            <v>2.74</v>
          </cell>
          <cell r="I38">
            <v>600</v>
          </cell>
          <cell r="J38">
            <v>1</v>
          </cell>
          <cell r="K38">
            <v>0</v>
          </cell>
        </row>
        <row r="39">
          <cell r="C39" t="str">
            <v>8_3</v>
          </cell>
          <cell r="D39" t="str">
            <v>w13970</v>
          </cell>
          <cell r="E39">
            <v>1728000</v>
          </cell>
          <cell r="F39">
            <v>52600</v>
          </cell>
          <cell r="G39">
            <v>2.74</v>
          </cell>
          <cell r="H39">
            <v>2.74</v>
          </cell>
          <cell r="I39">
            <v>600</v>
          </cell>
          <cell r="J39">
            <v>1</v>
          </cell>
          <cell r="K39">
            <v>0</v>
          </cell>
        </row>
        <row r="40">
          <cell r="C40" t="str">
            <v>9_3</v>
          </cell>
          <cell r="D40" t="str">
            <v>w14914</v>
          </cell>
          <cell r="E40">
            <v>1728000</v>
          </cell>
          <cell r="F40">
            <v>52600</v>
          </cell>
          <cell r="G40">
            <v>2.74</v>
          </cell>
          <cell r="H40">
            <v>2.74</v>
          </cell>
          <cell r="I40">
            <v>600</v>
          </cell>
          <cell r="J40">
            <v>1</v>
          </cell>
          <cell r="K40">
            <v>0</v>
          </cell>
        </row>
        <row r="41">
          <cell r="C41" t="str">
            <v>10a_3</v>
          </cell>
          <cell r="D41" t="str">
            <v>w14935</v>
          </cell>
          <cell r="E41">
            <v>1728000</v>
          </cell>
          <cell r="F41">
            <v>52600</v>
          </cell>
          <cell r="G41">
            <v>2.74</v>
          </cell>
          <cell r="H41">
            <v>2.74</v>
          </cell>
          <cell r="I41">
            <v>600</v>
          </cell>
          <cell r="J41">
            <v>1</v>
          </cell>
          <cell r="K41">
            <v>0</v>
          </cell>
        </row>
        <row r="42">
          <cell r="C42" t="str">
            <v>10b_3</v>
          </cell>
          <cell r="D42" t="str">
            <v>w24029</v>
          </cell>
          <cell r="E42">
            <v>1728000</v>
          </cell>
          <cell r="F42">
            <v>52600</v>
          </cell>
          <cell r="G42">
            <v>2.74</v>
          </cell>
          <cell r="H42">
            <v>2.74</v>
          </cell>
          <cell r="I42">
            <v>600</v>
          </cell>
          <cell r="J42">
            <v>1</v>
          </cell>
          <cell r="K42">
            <v>0</v>
          </cell>
        </row>
        <row r="43">
          <cell r="C43" t="str">
            <v>11a_3</v>
          </cell>
          <cell r="D43" t="str">
            <v>w13964</v>
          </cell>
          <cell r="E43">
            <v>1728000</v>
          </cell>
          <cell r="F43">
            <v>52600</v>
          </cell>
          <cell r="G43">
            <v>2.74</v>
          </cell>
          <cell r="H43">
            <v>2.74</v>
          </cell>
          <cell r="I43">
            <v>600</v>
          </cell>
          <cell r="J43">
            <v>1</v>
          </cell>
          <cell r="K43">
            <v>0</v>
          </cell>
        </row>
        <row r="44">
          <cell r="C44" t="str">
            <v>11b_3</v>
          </cell>
          <cell r="D44" t="str">
            <v>w23047</v>
          </cell>
          <cell r="E44">
            <v>1728000</v>
          </cell>
          <cell r="F44">
            <v>52600</v>
          </cell>
          <cell r="G44">
            <v>2.74</v>
          </cell>
          <cell r="H44">
            <v>2.74</v>
          </cell>
          <cell r="I44">
            <v>600</v>
          </cell>
          <cell r="J44">
            <v>1</v>
          </cell>
          <cell r="K44">
            <v>0</v>
          </cell>
        </row>
        <row r="45">
          <cell r="C45" t="str">
            <v>12a_3</v>
          </cell>
          <cell r="D45" t="str">
            <v>w03927</v>
          </cell>
          <cell r="E45">
            <v>1728000</v>
          </cell>
          <cell r="F45">
            <v>52600</v>
          </cell>
          <cell r="G45">
            <v>2.74</v>
          </cell>
          <cell r="H45">
            <v>2.74</v>
          </cell>
          <cell r="I45">
            <v>600</v>
          </cell>
          <cell r="J45">
            <v>1</v>
          </cell>
          <cell r="K45">
            <v>0</v>
          </cell>
        </row>
        <row r="46">
          <cell r="C46" t="str">
            <v>12b_3</v>
          </cell>
          <cell r="D46" t="str">
            <v>w13962</v>
          </cell>
          <cell r="E46">
            <v>1728000</v>
          </cell>
          <cell r="F46">
            <v>52600</v>
          </cell>
          <cell r="G46">
            <v>2.74</v>
          </cell>
          <cell r="H46">
            <v>2.74</v>
          </cell>
          <cell r="I46">
            <v>600</v>
          </cell>
          <cell r="J46">
            <v>1</v>
          </cell>
          <cell r="K46">
            <v>0</v>
          </cell>
        </row>
        <row r="47">
          <cell r="C47" t="str">
            <v>13_3</v>
          </cell>
          <cell r="D47" t="str">
            <v>w23044</v>
          </cell>
          <cell r="E47">
            <v>1728000</v>
          </cell>
          <cell r="F47">
            <v>52600</v>
          </cell>
          <cell r="G47">
            <v>2.74</v>
          </cell>
          <cell r="H47">
            <v>2.74</v>
          </cell>
          <cell r="I47">
            <v>600</v>
          </cell>
          <cell r="J47">
            <v>1</v>
          </cell>
          <cell r="K47">
            <v>0</v>
          </cell>
        </row>
        <row r="48">
          <cell r="C48" t="str">
            <v>14_3</v>
          </cell>
          <cell r="D48" t="str">
            <v>w24027</v>
          </cell>
          <cell r="E48">
            <v>1728000</v>
          </cell>
          <cell r="F48">
            <v>52600</v>
          </cell>
          <cell r="G48">
            <v>2.74</v>
          </cell>
          <cell r="H48">
            <v>2.74</v>
          </cell>
          <cell r="I48">
            <v>600</v>
          </cell>
          <cell r="J48">
            <v>1</v>
          </cell>
          <cell r="K48">
            <v>0</v>
          </cell>
        </row>
        <row r="49">
          <cell r="C49" t="str">
            <v>15a_3</v>
          </cell>
          <cell r="D49" t="str">
            <v>w03103</v>
          </cell>
          <cell r="E49">
            <v>1728000</v>
          </cell>
          <cell r="F49">
            <v>52600</v>
          </cell>
          <cell r="G49">
            <v>2.74</v>
          </cell>
          <cell r="H49">
            <v>2.74</v>
          </cell>
          <cell r="I49">
            <v>600</v>
          </cell>
          <cell r="J49">
            <v>1</v>
          </cell>
          <cell r="K49">
            <v>0</v>
          </cell>
        </row>
        <row r="50">
          <cell r="C50" t="str">
            <v>15b_3</v>
          </cell>
          <cell r="D50" t="str">
            <v>w23183</v>
          </cell>
          <cell r="E50">
            <v>1728000</v>
          </cell>
          <cell r="F50">
            <v>52600</v>
          </cell>
          <cell r="G50">
            <v>2.74</v>
          </cell>
          <cell r="H50">
            <v>2.74</v>
          </cell>
          <cell r="I50">
            <v>600</v>
          </cell>
          <cell r="J50">
            <v>1</v>
          </cell>
          <cell r="K50">
            <v>0</v>
          </cell>
        </row>
        <row r="51">
          <cell r="C51" t="str">
            <v>16a_3</v>
          </cell>
          <cell r="D51" t="str">
            <v>w24127</v>
          </cell>
          <cell r="E51">
            <v>1728000</v>
          </cell>
          <cell r="F51">
            <v>52600</v>
          </cell>
          <cell r="G51">
            <v>2.74</v>
          </cell>
          <cell r="H51">
            <v>2.74</v>
          </cell>
          <cell r="I51">
            <v>600</v>
          </cell>
          <cell r="J51">
            <v>1</v>
          </cell>
          <cell r="K51">
            <v>0</v>
          </cell>
        </row>
        <row r="52">
          <cell r="C52" t="str">
            <v>16b_3</v>
          </cell>
          <cell r="D52" t="str">
            <v>w24128</v>
          </cell>
          <cell r="E52">
            <v>1728000</v>
          </cell>
          <cell r="F52">
            <v>52600</v>
          </cell>
          <cell r="G52">
            <v>2.74</v>
          </cell>
          <cell r="H52">
            <v>2.74</v>
          </cell>
          <cell r="I52">
            <v>600</v>
          </cell>
          <cell r="J52">
            <v>1</v>
          </cell>
          <cell r="K52">
            <v>0</v>
          </cell>
        </row>
        <row r="53">
          <cell r="C53" t="str">
            <v>17a_3</v>
          </cell>
          <cell r="D53" t="str">
            <v>w24221</v>
          </cell>
          <cell r="E53">
            <v>1728000</v>
          </cell>
          <cell r="F53">
            <v>52600</v>
          </cell>
          <cell r="G53">
            <v>2.74</v>
          </cell>
          <cell r="H53">
            <v>2.74</v>
          </cell>
          <cell r="I53">
            <v>600</v>
          </cell>
          <cell r="J53">
            <v>1</v>
          </cell>
          <cell r="K53">
            <v>0</v>
          </cell>
        </row>
        <row r="54">
          <cell r="C54" t="str">
            <v>17b_3</v>
          </cell>
          <cell r="D54" t="str">
            <v>w24156</v>
          </cell>
          <cell r="E54">
            <v>1728000</v>
          </cell>
          <cell r="F54">
            <v>52600</v>
          </cell>
          <cell r="G54">
            <v>2.74</v>
          </cell>
          <cell r="H54">
            <v>2.74</v>
          </cell>
          <cell r="I54">
            <v>600</v>
          </cell>
          <cell r="J54">
            <v>1</v>
          </cell>
          <cell r="K54">
            <v>0</v>
          </cell>
        </row>
        <row r="55">
          <cell r="C55" t="str">
            <v>18a_3</v>
          </cell>
          <cell r="D55" t="str">
            <v>w23232</v>
          </cell>
          <cell r="E55">
            <v>1728000</v>
          </cell>
          <cell r="F55">
            <v>52600</v>
          </cell>
          <cell r="G55">
            <v>2.74</v>
          </cell>
          <cell r="H55">
            <v>2.74</v>
          </cell>
          <cell r="I55">
            <v>600</v>
          </cell>
          <cell r="J55">
            <v>1</v>
          </cell>
          <cell r="K55">
            <v>0</v>
          </cell>
        </row>
        <row r="56">
          <cell r="C56" t="str">
            <v>18b_3</v>
          </cell>
          <cell r="D56" t="str">
            <v>w23188</v>
          </cell>
          <cell r="E56">
            <v>1728000</v>
          </cell>
          <cell r="F56">
            <v>52600</v>
          </cell>
          <cell r="G56">
            <v>2.74</v>
          </cell>
          <cell r="H56">
            <v>2.74</v>
          </cell>
          <cell r="I56">
            <v>600</v>
          </cell>
          <cell r="J56">
            <v>1</v>
          </cell>
          <cell r="K56">
            <v>0</v>
          </cell>
        </row>
        <row r="57">
          <cell r="C57" t="str">
            <v>19a_3</v>
          </cell>
          <cell r="D57" t="str">
            <v>w26415</v>
          </cell>
          <cell r="E57">
            <v>1728000</v>
          </cell>
          <cell r="F57">
            <v>52600</v>
          </cell>
          <cell r="G57">
            <v>2.74</v>
          </cell>
          <cell r="H57">
            <v>2.74</v>
          </cell>
          <cell r="I57">
            <v>600</v>
          </cell>
          <cell r="J57">
            <v>1</v>
          </cell>
          <cell r="K57">
            <v>0</v>
          </cell>
        </row>
        <row r="58">
          <cell r="C58" t="str">
            <v>19b_3</v>
          </cell>
          <cell r="D58" t="str">
            <v>w26528</v>
          </cell>
          <cell r="E58">
            <v>1728000</v>
          </cell>
          <cell r="F58">
            <v>52600</v>
          </cell>
          <cell r="G58">
            <v>2.74</v>
          </cell>
          <cell r="H58">
            <v>2.74</v>
          </cell>
          <cell r="I58">
            <v>600</v>
          </cell>
          <cell r="J58">
            <v>1</v>
          </cell>
          <cell r="K58">
            <v>0</v>
          </cell>
        </row>
        <row r="59">
          <cell r="C59" t="str">
            <v>20a_3</v>
          </cell>
          <cell r="D59" t="str">
            <v>w21504</v>
          </cell>
          <cell r="E59">
            <v>1728000</v>
          </cell>
          <cell r="F59">
            <v>52600</v>
          </cell>
          <cell r="G59">
            <v>2.74</v>
          </cell>
          <cell r="H59">
            <v>2.74</v>
          </cell>
          <cell r="I59">
            <v>600</v>
          </cell>
          <cell r="J59">
            <v>1</v>
          </cell>
          <cell r="K59">
            <v>0</v>
          </cell>
        </row>
        <row r="60">
          <cell r="C60" t="str">
            <v>20b_3</v>
          </cell>
          <cell r="D60" t="str">
            <v>w22521</v>
          </cell>
          <cell r="E60">
            <v>1728000</v>
          </cell>
          <cell r="F60">
            <v>52600</v>
          </cell>
          <cell r="G60">
            <v>2.74</v>
          </cell>
          <cell r="H60">
            <v>2.74</v>
          </cell>
          <cell r="I60">
            <v>600</v>
          </cell>
          <cell r="J60">
            <v>1</v>
          </cell>
          <cell r="K60">
            <v>0</v>
          </cell>
        </row>
        <row r="61">
          <cell r="C61" t="str">
            <v>21_3</v>
          </cell>
          <cell r="D61" t="str">
            <v>w11641</v>
          </cell>
          <cell r="E61">
            <v>1728000</v>
          </cell>
          <cell r="F61">
            <v>52600</v>
          </cell>
          <cell r="G61">
            <v>2.74</v>
          </cell>
          <cell r="H61">
            <v>2.74</v>
          </cell>
          <cell r="I61">
            <v>600</v>
          </cell>
          <cell r="J61">
            <v>1</v>
          </cell>
          <cell r="K61">
            <v>0</v>
          </cell>
        </row>
        <row r="62">
          <cell r="C62" t="str">
            <v>1_4</v>
          </cell>
          <cell r="D62" t="str">
            <v>w14740</v>
          </cell>
          <cell r="E62">
            <v>1728000</v>
          </cell>
          <cell r="F62">
            <v>52600</v>
          </cell>
          <cell r="G62">
            <v>2.74</v>
          </cell>
          <cell r="H62">
            <v>2.74</v>
          </cell>
          <cell r="I62">
            <v>600</v>
          </cell>
          <cell r="J62">
            <v>1</v>
          </cell>
          <cell r="K62">
            <v>0</v>
          </cell>
        </row>
        <row r="63">
          <cell r="C63" t="str">
            <v>2_4</v>
          </cell>
          <cell r="D63" t="str">
            <v>w13733</v>
          </cell>
          <cell r="E63">
            <v>1728000</v>
          </cell>
          <cell r="F63">
            <v>52600</v>
          </cell>
          <cell r="G63">
            <v>2.74</v>
          </cell>
          <cell r="H63">
            <v>2.74</v>
          </cell>
          <cell r="I63">
            <v>600</v>
          </cell>
          <cell r="J63">
            <v>1</v>
          </cell>
          <cell r="K63">
            <v>0</v>
          </cell>
        </row>
        <row r="64">
          <cell r="C64" t="str">
            <v>3_4</v>
          </cell>
          <cell r="D64" t="str">
            <v>w13874</v>
          </cell>
          <cell r="E64">
            <v>1728000</v>
          </cell>
          <cell r="F64">
            <v>52600</v>
          </cell>
          <cell r="G64">
            <v>2.74</v>
          </cell>
          <cell r="H64">
            <v>2.74</v>
          </cell>
          <cell r="I64">
            <v>600</v>
          </cell>
          <cell r="J64">
            <v>1</v>
          </cell>
          <cell r="K64">
            <v>0</v>
          </cell>
        </row>
        <row r="65">
          <cell r="C65" t="str">
            <v>4_4</v>
          </cell>
          <cell r="D65" t="str">
            <v>w14839</v>
          </cell>
          <cell r="E65">
            <v>1728000</v>
          </cell>
          <cell r="F65">
            <v>52600</v>
          </cell>
          <cell r="G65">
            <v>2.74</v>
          </cell>
          <cell r="H65">
            <v>2.74</v>
          </cell>
          <cell r="I65">
            <v>600</v>
          </cell>
          <cell r="J65">
            <v>1</v>
          </cell>
          <cell r="K65">
            <v>0</v>
          </cell>
        </row>
        <row r="66">
          <cell r="C66" t="str">
            <v>5_4</v>
          </cell>
          <cell r="D66" t="str">
            <v>w93814</v>
          </cell>
          <cell r="E66">
            <v>1728000</v>
          </cell>
          <cell r="F66">
            <v>52600</v>
          </cell>
          <cell r="G66">
            <v>2.74</v>
          </cell>
          <cell r="H66">
            <v>2.74</v>
          </cell>
          <cell r="I66">
            <v>600</v>
          </cell>
          <cell r="J66">
            <v>1</v>
          </cell>
          <cell r="K66">
            <v>0</v>
          </cell>
        </row>
        <row r="67">
          <cell r="C67" t="str">
            <v>6_4</v>
          </cell>
          <cell r="D67" t="str">
            <v>w13891</v>
          </cell>
          <cell r="E67">
            <v>1728000</v>
          </cell>
          <cell r="F67">
            <v>52600</v>
          </cell>
          <cell r="G67">
            <v>2.74</v>
          </cell>
          <cell r="H67">
            <v>2.74</v>
          </cell>
          <cell r="I67">
            <v>600</v>
          </cell>
          <cell r="J67">
            <v>1</v>
          </cell>
          <cell r="K67">
            <v>0</v>
          </cell>
        </row>
        <row r="68">
          <cell r="C68" t="str">
            <v>7_4</v>
          </cell>
          <cell r="D68" t="str">
            <v>w14933</v>
          </cell>
          <cell r="E68">
            <v>1728000</v>
          </cell>
          <cell r="F68">
            <v>52600</v>
          </cell>
          <cell r="G68">
            <v>2.74</v>
          </cell>
          <cell r="H68">
            <v>2.74</v>
          </cell>
          <cell r="I68">
            <v>600</v>
          </cell>
          <cell r="J68">
            <v>1</v>
          </cell>
          <cell r="K68">
            <v>0</v>
          </cell>
        </row>
        <row r="69">
          <cell r="C69" t="str">
            <v>8_4</v>
          </cell>
          <cell r="D69" t="str">
            <v>w13970</v>
          </cell>
          <cell r="E69">
            <v>1728000</v>
          </cell>
          <cell r="F69">
            <v>52600</v>
          </cell>
          <cell r="G69">
            <v>2.74</v>
          </cell>
          <cell r="H69">
            <v>2.74</v>
          </cell>
          <cell r="I69">
            <v>600</v>
          </cell>
          <cell r="J69">
            <v>1</v>
          </cell>
          <cell r="K69">
            <v>0</v>
          </cell>
        </row>
        <row r="70">
          <cell r="C70" t="str">
            <v>9_4</v>
          </cell>
          <cell r="D70" t="str">
            <v>w14914</v>
          </cell>
          <cell r="E70">
            <v>1728000</v>
          </cell>
          <cell r="F70">
            <v>52600</v>
          </cell>
          <cell r="G70">
            <v>2.74</v>
          </cell>
          <cell r="H70">
            <v>2.74</v>
          </cell>
          <cell r="I70">
            <v>600</v>
          </cell>
          <cell r="J70">
            <v>1</v>
          </cell>
          <cell r="K70">
            <v>0</v>
          </cell>
        </row>
        <row r="71">
          <cell r="C71" t="str">
            <v>10a_4</v>
          </cell>
          <cell r="D71" t="str">
            <v>w14935</v>
          </cell>
          <cell r="E71">
            <v>1728000</v>
          </cell>
          <cell r="F71">
            <v>52600</v>
          </cell>
          <cell r="G71">
            <v>2.74</v>
          </cell>
          <cell r="H71">
            <v>2.74</v>
          </cell>
          <cell r="I71">
            <v>600</v>
          </cell>
          <cell r="J71">
            <v>1</v>
          </cell>
          <cell r="K71">
            <v>0</v>
          </cell>
        </row>
        <row r="72">
          <cell r="C72" t="str">
            <v>10b_4</v>
          </cell>
          <cell r="D72" t="str">
            <v>w24029</v>
          </cell>
          <cell r="E72">
            <v>1728000</v>
          </cell>
          <cell r="F72">
            <v>52600</v>
          </cell>
          <cell r="G72">
            <v>2.74</v>
          </cell>
          <cell r="H72">
            <v>2.74</v>
          </cell>
          <cell r="I72">
            <v>600</v>
          </cell>
          <cell r="J72">
            <v>1</v>
          </cell>
          <cell r="K72">
            <v>0</v>
          </cell>
        </row>
        <row r="73">
          <cell r="C73" t="str">
            <v>11a_4</v>
          </cell>
          <cell r="D73" t="str">
            <v>w13964</v>
          </cell>
          <cell r="E73">
            <v>1728000</v>
          </cell>
          <cell r="F73">
            <v>52600</v>
          </cell>
          <cell r="G73">
            <v>2.74</v>
          </cell>
          <cell r="H73">
            <v>2.74</v>
          </cell>
          <cell r="I73">
            <v>600</v>
          </cell>
          <cell r="J73">
            <v>1</v>
          </cell>
          <cell r="K73">
            <v>0</v>
          </cell>
        </row>
        <row r="74">
          <cell r="C74" t="str">
            <v>11b_4</v>
          </cell>
          <cell r="D74" t="str">
            <v>w23047</v>
          </cell>
          <cell r="E74">
            <v>1728000</v>
          </cell>
          <cell r="F74">
            <v>52600</v>
          </cell>
          <cell r="G74">
            <v>2.74</v>
          </cell>
          <cell r="H74">
            <v>2.74</v>
          </cell>
          <cell r="I74">
            <v>600</v>
          </cell>
          <cell r="J74">
            <v>1</v>
          </cell>
          <cell r="K74">
            <v>0</v>
          </cell>
        </row>
        <row r="75">
          <cell r="C75" t="str">
            <v>12a_4</v>
          </cell>
          <cell r="D75" t="str">
            <v>w03927</v>
          </cell>
          <cell r="E75">
            <v>1728000</v>
          </cell>
          <cell r="F75">
            <v>52600</v>
          </cell>
          <cell r="G75">
            <v>2.74</v>
          </cell>
          <cell r="H75">
            <v>2.74</v>
          </cell>
          <cell r="I75">
            <v>600</v>
          </cell>
          <cell r="J75">
            <v>1</v>
          </cell>
          <cell r="K75">
            <v>0</v>
          </cell>
        </row>
        <row r="76">
          <cell r="C76" t="str">
            <v>12b_4</v>
          </cell>
          <cell r="D76" t="str">
            <v>w13962</v>
          </cell>
          <cell r="E76">
            <v>1728000</v>
          </cell>
          <cell r="F76">
            <v>52600</v>
          </cell>
          <cell r="G76">
            <v>2.74</v>
          </cell>
          <cell r="H76">
            <v>2.74</v>
          </cell>
          <cell r="I76">
            <v>600</v>
          </cell>
          <cell r="J76">
            <v>1</v>
          </cell>
          <cell r="K76">
            <v>0</v>
          </cell>
        </row>
        <row r="77">
          <cell r="C77" t="str">
            <v>13_4</v>
          </cell>
          <cell r="D77" t="str">
            <v>w23044</v>
          </cell>
          <cell r="E77">
            <v>1728000</v>
          </cell>
          <cell r="F77">
            <v>52600</v>
          </cell>
          <cell r="G77">
            <v>2.74</v>
          </cell>
          <cell r="H77">
            <v>2.74</v>
          </cell>
          <cell r="I77">
            <v>600</v>
          </cell>
          <cell r="J77">
            <v>1</v>
          </cell>
          <cell r="K77">
            <v>0</v>
          </cell>
        </row>
        <row r="78">
          <cell r="C78" t="str">
            <v>14_4</v>
          </cell>
          <cell r="D78" t="str">
            <v>w24027</v>
          </cell>
          <cell r="E78">
            <v>1728000</v>
          </cell>
          <cell r="F78">
            <v>52600</v>
          </cell>
          <cell r="G78">
            <v>2.74</v>
          </cell>
          <cell r="H78">
            <v>2.74</v>
          </cell>
          <cell r="I78">
            <v>600</v>
          </cell>
          <cell r="J78">
            <v>1</v>
          </cell>
          <cell r="K78">
            <v>0</v>
          </cell>
        </row>
        <row r="79">
          <cell r="C79" t="str">
            <v>15a_4</v>
          </cell>
          <cell r="D79" t="str">
            <v>w03103</v>
          </cell>
          <cell r="E79">
            <v>1728000</v>
          </cell>
          <cell r="F79">
            <v>52600</v>
          </cell>
          <cell r="G79">
            <v>2.74</v>
          </cell>
          <cell r="H79">
            <v>2.74</v>
          </cell>
          <cell r="I79">
            <v>600</v>
          </cell>
          <cell r="J79">
            <v>1</v>
          </cell>
          <cell r="K79">
            <v>0</v>
          </cell>
        </row>
        <row r="80">
          <cell r="C80" t="str">
            <v>15b_4</v>
          </cell>
          <cell r="D80" t="str">
            <v>w23183</v>
          </cell>
          <cell r="E80">
            <v>1728000</v>
          </cell>
          <cell r="F80">
            <v>52600</v>
          </cell>
          <cell r="G80">
            <v>2.74</v>
          </cell>
          <cell r="H80">
            <v>2.74</v>
          </cell>
          <cell r="I80">
            <v>600</v>
          </cell>
          <cell r="J80">
            <v>1</v>
          </cell>
          <cell r="K80">
            <v>0</v>
          </cell>
        </row>
        <row r="81">
          <cell r="C81" t="str">
            <v>16a_4</v>
          </cell>
          <cell r="D81" t="str">
            <v>w24127</v>
          </cell>
          <cell r="E81">
            <v>1728000</v>
          </cell>
          <cell r="F81">
            <v>52600</v>
          </cell>
          <cell r="G81">
            <v>2.74</v>
          </cell>
          <cell r="H81">
            <v>2.74</v>
          </cell>
          <cell r="I81">
            <v>600</v>
          </cell>
          <cell r="J81">
            <v>1</v>
          </cell>
          <cell r="K81">
            <v>0</v>
          </cell>
        </row>
        <row r="82">
          <cell r="C82" t="str">
            <v>16b_4</v>
          </cell>
          <cell r="D82" t="str">
            <v>w24128</v>
          </cell>
          <cell r="E82">
            <v>1728000</v>
          </cell>
          <cell r="F82">
            <v>52600</v>
          </cell>
          <cell r="G82">
            <v>2.74</v>
          </cell>
          <cell r="H82">
            <v>2.74</v>
          </cell>
          <cell r="I82">
            <v>600</v>
          </cell>
          <cell r="J82">
            <v>1</v>
          </cell>
          <cell r="K82">
            <v>0</v>
          </cell>
        </row>
        <row r="83">
          <cell r="C83" t="str">
            <v>17a_4</v>
          </cell>
          <cell r="D83" t="str">
            <v>w24221</v>
          </cell>
          <cell r="E83">
            <v>1728000</v>
          </cell>
          <cell r="F83">
            <v>52600</v>
          </cell>
          <cell r="G83">
            <v>2.74</v>
          </cell>
          <cell r="H83">
            <v>2.74</v>
          </cell>
          <cell r="I83">
            <v>600</v>
          </cell>
          <cell r="J83">
            <v>1</v>
          </cell>
          <cell r="K83">
            <v>0</v>
          </cell>
        </row>
        <row r="84">
          <cell r="C84" t="str">
            <v>17b_4</v>
          </cell>
          <cell r="D84" t="str">
            <v>w24156</v>
          </cell>
          <cell r="E84">
            <v>1728000</v>
          </cell>
          <cell r="F84">
            <v>52600</v>
          </cell>
          <cell r="G84">
            <v>2.74</v>
          </cell>
          <cell r="H84">
            <v>2.74</v>
          </cell>
          <cell r="I84">
            <v>600</v>
          </cell>
          <cell r="J84">
            <v>1</v>
          </cell>
          <cell r="K84">
            <v>0</v>
          </cell>
        </row>
        <row r="85">
          <cell r="C85" t="str">
            <v>18a_4</v>
          </cell>
          <cell r="D85" t="str">
            <v>w23232</v>
          </cell>
          <cell r="E85">
            <v>1728000</v>
          </cell>
          <cell r="F85">
            <v>52600</v>
          </cell>
          <cell r="G85">
            <v>2.74</v>
          </cell>
          <cell r="H85">
            <v>2.74</v>
          </cell>
          <cell r="I85">
            <v>600</v>
          </cell>
          <cell r="J85">
            <v>1</v>
          </cell>
          <cell r="K85">
            <v>0</v>
          </cell>
        </row>
        <row r="86">
          <cell r="C86" t="str">
            <v>18b_4</v>
          </cell>
          <cell r="D86" t="str">
            <v>w23188</v>
          </cell>
          <cell r="E86">
            <v>1728000</v>
          </cell>
          <cell r="F86">
            <v>52600</v>
          </cell>
          <cell r="G86">
            <v>2.74</v>
          </cell>
          <cell r="H86">
            <v>2.74</v>
          </cell>
          <cell r="I86">
            <v>600</v>
          </cell>
          <cell r="J86">
            <v>1</v>
          </cell>
          <cell r="K86">
            <v>0</v>
          </cell>
        </row>
        <row r="87">
          <cell r="C87" t="str">
            <v>19a_4</v>
          </cell>
          <cell r="D87" t="str">
            <v>w26415</v>
          </cell>
          <cell r="E87">
            <v>1728000</v>
          </cell>
          <cell r="F87">
            <v>52600</v>
          </cell>
          <cell r="G87">
            <v>2.74</v>
          </cell>
          <cell r="H87">
            <v>2.74</v>
          </cell>
          <cell r="I87">
            <v>600</v>
          </cell>
          <cell r="J87">
            <v>1</v>
          </cell>
          <cell r="K87">
            <v>0</v>
          </cell>
        </row>
        <row r="88">
          <cell r="C88" t="str">
            <v>19b_4</v>
          </cell>
          <cell r="D88" t="str">
            <v>w26528</v>
          </cell>
          <cell r="E88">
            <v>1728000</v>
          </cell>
          <cell r="F88">
            <v>52600</v>
          </cell>
          <cell r="G88">
            <v>2.74</v>
          </cell>
          <cell r="H88">
            <v>2.74</v>
          </cell>
          <cell r="I88">
            <v>600</v>
          </cell>
          <cell r="J88">
            <v>1</v>
          </cell>
          <cell r="K88">
            <v>0</v>
          </cell>
        </row>
        <row r="89">
          <cell r="C89" t="str">
            <v>20a_4</v>
          </cell>
          <cell r="D89" t="str">
            <v>w21504</v>
          </cell>
          <cell r="E89">
            <v>1728000</v>
          </cell>
          <cell r="F89">
            <v>52600</v>
          </cell>
          <cell r="G89">
            <v>2.74</v>
          </cell>
          <cell r="H89">
            <v>2.74</v>
          </cell>
          <cell r="I89">
            <v>600</v>
          </cell>
          <cell r="J89">
            <v>1</v>
          </cell>
          <cell r="K89">
            <v>0</v>
          </cell>
        </row>
        <row r="90">
          <cell r="C90" t="str">
            <v>20b_4</v>
          </cell>
          <cell r="D90" t="str">
            <v>w22521</v>
          </cell>
          <cell r="E90">
            <v>1728000</v>
          </cell>
          <cell r="F90">
            <v>52600</v>
          </cell>
          <cell r="G90">
            <v>2.74</v>
          </cell>
          <cell r="H90">
            <v>2.74</v>
          </cell>
          <cell r="I90">
            <v>600</v>
          </cell>
          <cell r="J90">
            <v>1</v>
          </cell>
          <cell r="K90">
            <v>0</v>
          </cell>
        </row>
        <row r="91">
          <cell r="C91" t="str">
            <v>21_4</v>
          </cell>
          <cell r="D91" t="str">
            <v>w11641</v>
          </cell>
          <cell r="E91">
            <v>1728000</v>
          </cell>
          <cell r="F91">
            <v>52600</v>
          </cell>
          <cell r="G91">
            <v>2.74</v>
          </cell>
          <cell r="H91">
            <v>2.74</v>
          </cell>
          <cell r="I91">
            <v>600</v>
          </cell>
          <cell r="J91">
            <v>1</v>
          </cell>
          <cell r="K91">
            <v>0</v>
          </cell>
        </row>
        <row r="92">
          <cell r="C92" t="str">
            <v>1_5</v>
          </cell>
          <cell r="D92" t="str">
            <v>w14740</v>
          </cell>
          <cell r="E92">
            <v>100000</v>
          </cell>
          <cell r="F92">
            <v>10000</v>
          </cell>
          <cell r="G92">
            <v>2</v>
          </cell>
          <cell r="H92">
            <v>2</v>
          </cell>
          <cell r="I92">
            <v>356.8</v>
          </cell>
          <cell r="J92">
            <v>1</v>
          </cell>
          <cell r="K92">
            <v>0</v>
          </cell>
        </row>
        <row r="93">
          <cell r="C93" t="str">
            <v>2_5</v>
          </cell>
          <cell r="D93" t="str">
            <v>w13733</v>
          </cell>
          <cell r="E93">
            <v>100000</v>
          </cell>
          <cell r="F93">
            <v>10000</v>
          </cell>
          <cell r="G93">
            <v>2</v>
          </cell>
          <cell r="H93">
            <v>2</v>
          </cell>
          <cell r="I93">
            <v>356.8</v>
          </cell>
          <cell r="J93">
            <v>1</v>
          </cell>
          <cell r="K93">
            <v>0</v>
          </cell>
        </row>
        <row r="94">
          <cell r="C94" t="str">
            <v>3_5</v>
          </cell>
          <cell r="D94" t="str">
            <v>w13874</v>
          </cell>
          <cell r="E94">
            <v>100000</v>
          </cell>
          <cell r="F94">
            <v>10000</v>
          </cell>
          <cell r="G94">
            <v>2</v>
          </cell>
          <cell r="H94">
            <v>2</v>
          </cell>
          <cell r="I94">
            <v>356.8</v>
          </cell>
          <cell r="J94">
            <v>1</v>
          </cell>
          <cell r="K94">
            <v>0</v>
          </cell>
        </row>
        <row r="95">
          <cell r="C95" t="str">
            <v>4_5</v>
          </cell>
          <cell r="D95" t="str">
            <v>w14839</v>
          </cell>
          <cell r="E95">
            <v>100000</v>
          </cell>
          <cell r="F95">
            <v>10000</v>
          </cell>
          <cell r="G95">
            <v>2</v>
          </cell>
          <cell r="H95">
            <v>2</v>
          </cell>
          <cell r="I95">
            <v>356.8</v>
          </cell>
          <cell r="J95">
            <v>1</v>
          </cell>
          <cell r="K95">
            <v>0</v>
          </cell>
        </row>
        <row r="96">
          <cell r="C96" t="str">
            <v>5_5</v>
          </cell>
          <cell r="D96" t="str">
            <v>w93814</v>
          </cell>
          <cell r="E96">
            <v>100000</v>
          </cell>
          <cell r="F96">
            <v>10000</v>
          </cell>
          <cell r="G96">
            <v>2</v>
          </cell>
          <cell r="H96">
            <v>2</v>
          </cell>
          <cell r="I96">
            <v>356.8</v>
          </cell>
          <cell r="J96">
            <v>1</v>
          </cell>
          <cell r="K96">
            <v>0</v>
          </cell>
        </row>
        <row r="97">
          <cell r="C97" t="str">
            <v>6_5</v>
          </cell>
          <cell r="D97" t="str">
            <v>w13891</v>
          </cell>
          <cell r="E97">
            <v>100000</v>
          </cell>
          <cell r="F97">
            <v>10000</v>
          </cell>
          <cell r="G97">
            <v>2</v>
          </cell>
          <cell r="H97">
            <v>2</v>
          </cell>
          <cell r="I97">
            <v>356.8</v>
          </cell>
          <cell r="J97">
            <v>1</v>
          </cell>
          <cell r="K97">
            <v>0</v>
          </cell>
        </row>
        <row r="98">
          <cell r="C98" t="str">
            <v>7_5</v>
          </cell>
          <cell r="D98" t="str">
            <v>w14933</v>
          </cell>
          <cell r="E98">
            <v>100000</v>
          </cell>
          <cell r="F98">
            <v>10000</v>
          </cell>
          <cell r="G98">
            <v>2</v>
          </cell>
          <cell r="H98">
            <v>2</v>
          </cell>
          <cell r="I98">
            <v>356.8</v>
          </cell>
          <cell r="J98">
            <v>1</v>
          </cell>
          <cell r="K98">
            <v>0</v>
          </cell>
        </row>
        <row r="99">
          <cell r="C99" t="str">
            <v>8_5</v>
          </cell>
          <cell r="D99" t="str">
            <v>w13970</v>
          </cell>
          <cell r="E99">
            <v>100000</v>
          </cell>
          <cell r="F99">
            <v>10000</v>
          </cell>
          <cell r="G99">
            <v>2</v>
          </cell>
          <cell r="H99">
            <v>2</v>
          </cell>
          <cell r="I99">
            <v>356.8</v>
          </cell>
          <cell r="J99">
            <v>1</v>
          </cell>
          <cell r="K99">
            <v>0</v>
          </cell>
        </row>
        <row r="100">
          <cell r="C100" t="str">
            <v>9_5</v>
          </cell>
          <cell r="D100" t="str">
            <v>w14914</v>
          </cell>
          <cell r="E100">
            <v>100000</v>
          </cell>
          <cell r="F100">
            <v>10000</v>
          </cell>
          <cell r="G100">
            <v>2</v>
          </cell>
          <cell r="H100">
            <v>2</v>
          </cell>
          <cell r="I100">
            <v>356.8</v>
          </cell>
          <cell r="J100">
            <v>1</v>
          </cell>
          <cell r="K100">
            <v>0</v>
          </cell>
        </row>
        <row r="101">
          <cell r="C101" t="str">
            <v>10a_5</v>
          </cell>
          <cell r="D101" t="str">
            <v>w14935</v>
          </cell>
          <cell r="E101">
            <v>100000</v>
          </cell>
          <cell r="F101">
            <v>10000</v>
          </cell>
          <cell r="G101">
            <v>2</v>
          </cell>
          <cell r="H101">
            <v>2</v>
          </cell>
          <cell r="I101">
            <v>356.8</v>
          </cell>
          <cell r="J101">
            <v>1</v>
          </cell>
          <cell r="K101">
            <v>0</v>
          </cell>
        </row>
        <row r="102">
          <cell r="C102" t="str">
            <v>10b_5</v>
          </cell>
          <cell r="D102" t="str">
            <v>w24029</v>
          </cell>
          <cell r="E102">
            <v>100000</v>
          </cell>
          <cell r="F102">
            <v>10000</v>
          </cell>
          <cell r="G102">
            <v>2</v>
          </cell>
          <cell r="H102">
            <v>2</v>
          </cell>
          <cell r="I102">
            <v>356.8</v>
          </cell>
          <cell r="J102">
            <v>1</v>
          </cell>
          <cell r="K102">
            <v>0</v>
          </cell>
        </row>
        <row r="103">
          <cell r="C103" t="str">
            <v>11a_5</v>
          </cell>
          <cell r="D103" t="str">
            <v>w13964</v>
          </cell>
          <cell r="E103">
            <v>100000</v>
          </cell>
          <cell r="F103">
            <v>10000</v>
          </cell>
          <cell r="G103">
            <v>2</v>
          </cell>
          <cell r="H103">
            <v>2</v>
          </cell>
          <cell r="I103">
            <v>356.8</v>
          </cell>
          <cell r="J103">
            <v>1</v>
          </cell>
          <cell r="K103">
            <v>0</v>
          </cell>
        </row>
        <row r="104">
          <cell r="C104" t="str">
            <v>11b_5</v>
          </cell>
          <cell r="D104" t="str">
            <v>w23047</v>
          </cell>
          <cell r="E104">
            <v>100000</v>
          </cell>
          <cell r="F104">
            <v>10000</v>
          </cell>
          <cell r="G104">
            <v>2</v>
          </cell>
          <cell r="H104">
            <v>2</v>
          </cell>
          <cell r="I104">
            <v>356.8</v>
          </cell>
          <cell r="J104">
            <v>1</v>
          </cell>
          <cell r="K104">
            <v>0</v>
          </cell>
        </row>
        <row r="105">
          <cell r="C105" t="str">
            <v>12a_5</v>
          </cell>
          <cell r="D105" t="str">
            <v>w03927</v>
          </cell>
          <cell r="E105">
            <v>100000</v>
          </cell>
          <cell r="F105">
            <v>10000</v>
          </cell>
          <cell r="G105">
            <v>2</v>
          </cell>
          <cell r="H105">
            <v>2</v>
          </cell>
          <cell r="I105">
            <v>356.8</v>
          </cell>
          <cell r="J105">
            <v>1</v>
          </cell>
          <cell r="K105">
            <v>0</v>
          </cell>
        </row>
        <row r="106">
          <cell r="C106" t="str">
            <v>12b_5</v>
          </cell>
          <cell r="D106" t="str">
            <v>w13962</v>
          </cell>
          <cell r="E106">
            <v>100000</v>
          </cell>
          <cell r="F106">
            <v>10000</v>
          </cell>
          <cell r="G106">
            <v>2</v>
          </cell>
          <cell r="H106">
            <v>2</v>
          </cell>
          <cell r="I106">
            <v>356.8</v>
          </cell>
          <cell r="J106">
            <v>1</v>
          </cell>
          <cell r="K106">
            <v>0</v>
          </cell>
        </row>
        <row r="107">
          <cell r="C107" t="str">
            <v>13_5</v>
          </cell>
          <cell r="D107" t="str">
            <v>w23044</v>
          </cell>
          <cell r="E107">
            <v>100000</v>
          </cell>
          <cell r="F107">
            <v>10000</v>
          </cell>
          <cell r="G107">
            <v>2</v>
          </cell>
          <cell r="H107">
            <v>2</v>
          </cell>
          <cell r="I107">
            <v>356.8</v>
          </cell>
          <cell r="J107">
            <v>1</v>
          </cell>
          <cell r="K107">
            <v>0</v>
          </cell>
        </row>
        <row r="108">
          <cell r="C108" t="str">
            <v>14_5</v>
          </cell>
          <cell r="D108" t="str">
            <v>w24027</v>
          </cell>
          <cell r="E108">
            <v>100000</v>
          </cell>
          <cell r="F108">
            <v>10000</v>
          </cell>
          <cell r="G108">
            <v>2</v>
          </cell>
          <cell r="H108">
            <v>2</v>
          </cell>
          <cell r="I108">
            <v>356.8</v>
          </cell>
          <cell r="J108">
            <v>1</v>
          </cell>
          <cell r="K108">
            <v>0</v>
          </cell>
        </row>
        <row r="109">
          <cell r="C109" t="str">
            <v>15a_5</v>
          </cell>
          <cell r="D109" t="str">
            <v>w03103</v>
          </cell>
          <cell r="E109">
            <v>100000</v>
          </cell>
          <cell r="F109">
            <v>10000</v>
          </cell>
          <cell r="G109">
            <v>2</v>
          </cell>
          <cell r="H109">
            <v>2</v>
          </cell>
          <cell r="I109">
            <v>356.8</v>
          </cell>
          <cell r="J109">
            <v>1</v>
          </cell>
          <cell r="K109">
            <v>0</v>
          </cell>
        </row>
        <row r="110">
          <cell r="C110" t="str">
            <v>15b_5</v>
          </cell>
          <cell r="D110" t="str">
            <v>w23183</v>
          </cell>
          <cell r="E110">
            <v>100000</v>
          </cell>
          <cell r="F110">
            <v>10000</v>
          </cell>
          <cell r="G110">
            <v>2</v>
          </cell>
          <cell r="H110">
            <v>2</v>
          </cell>
          <cell r="I110">
            <v>356.8</v>
          </cell>
          <cell r="J110">
            <v>1</v>
          </cell>
          <cell r="K110">
            <v>0</v>
          </cell>
        </row>
        <row r="111">
          <cell r="C111" t="str">
            <v>16a_5</v>
          </cell>
          <cell r="D111" t="str">
            <v>w24127</v>
          </cell>
          <cell r="E111">
            <v>100000</v>
          </cell>
          <cell r="F111">
            <v>10000</v>
          </cell>
          <cell r="G111">
            <v>2</v>
          </cell>
          <cell r="H111">
            <v>2</v>
          </cell>
          <cell r="I111">
            <v>356.8</v>
          </cell>
          <cell r="J111">
            <v>1</v>
          </cell>
          <cell r="K111">
            <v>0</v>
          </cell>
        </row>
        <row r="112">
          <cell r="C112" t="str">
            <v>16b_5</v>
          </cell>
          <cell r="D112" t="str">
            <v>w24128</v>
          </cell>
          <cell r="E112">
            <v>100000</v>
          </cell>
          <cell r="F112">
            <v>10000</v>
          </cell>
          <cell r="G112">
            <v>2</v>
          </cell>
          <cell r="H112">
            <v>2</v>
          </cell>
          <cell r="I112">
            <v>356.8</v>
          </cell>
          <cell r="J112">
            <v>1</v>
          </cell>
          <cell r="K112">
            <v>0</v>
          </cell>
        </row>
        <row r="113">
          <cell r="C113" t="str">
            <v>17a_5</v>
          </cell>
          <cell r="D113" t="str">
            <v>w24221</v>
          </cell>
          <cell r="E113">
            <v>100000</v>
          </cell>
          <cell r="F113">
            <v>10000</v>
          </cell>
          <cell r="G113">
            <v>2</v>
          </cell>
          <cell r="H113">
            <v>2</v>
          </cell>
          <cell r="I113">
            <v>356.8</v>
          </cell>
          <cell r="J113">
            <v>1</v>
          </cell>
          <cell r="K113">
            <v>0</v>
          </cell>
        </row>
        <row r="114">
          <cell r="C114" t="str">
            <v>17b_5</v>
          </cell>
          <cell r="D114" t="str">
            <v>w24156</v>
          </cell>
          <cell r="E114">
            <v>100000</v>
          </cell>
          <cell r="F114">
            <v>10000</v>
          </cell>
          <cell r="G114">
            <v>2</v>
          </cell>
          <cell r="H114">
            <v>2</v>
          </cell>
          <cell r="I114">
            <v>356.8</v>
          </cell>
          <cell r="J114">
            <v>1</v>
          </cell>
          <cell r="K114">
            <v>0</v>
          </cell>
        </row>
        <row r="115">
          <cell r="C115" t="str">
            <v>18a_5</v>
          </cell>
          <cell r="D115" t="str">
            <v>w23232</v>
          </cell>
          <cell r="E115">
            <v>100000</v>
          </cell>
          <cell r="F115">
            <v>10000</v>
          </cell>
          <cell r="G115">
            <v>2</v>
          </cell>
          <cell r="H115">
            <v>2</v>
          </cell>
          <cell r="I115">
            <v>356.8</v>
          </cell>
          <cell r="J115">
            <v>1</v>
          </cell>
          <cell r="K115">
            <v>0</v>
          </cell>
        </row>
        <row r="116">
          <cell r="C116" t="str">
            <v>18b_5</v>
          </cell>
          <cell r="D116" t="str">
            <v>w23188</v>
          </cell>
          <cell r="E116">
            <v>100000</v>
          </cell>
          <cell r="F116">
            <v>10000</v>
          </cell>
          <cell r="G116">
            <v>2</v>
          </cell>
          <cell r="H116">
            <v>2</v>
          </cell>
          <cell r="I116">
            <v>356.8</v>
          </cell>
          <cell r="J116">
            <v>1</v>
          </cell>
          <cell r="K116">
            <v>0</v>
          </cell>
        </row>
        <row r="117">
          <cell r="C117" t="str">
            <v>19a_5</v>
          </cell>
          <cell r="D117" t="str">
            <v>w26415</v>
          </cell>
          <cell r="E117">
            <v>100000</v>
          </cell>
          <cell r="F117">
            <v>10000</v>
          </cell>
          <cell r="G117">
            <v>2</v>
          </cell>
          <cell r="H117">
            <v>2</v>
          </cell>
          <cell r="I117">
            <v>356.8</v>
          </cell>
          <cell r="J117">
            <v>1</v>
          </cell>
          <cell r="K117">
            <v>0</v>
          </cell>
        </row>
        <row r="118">
          <cell r="C118" t="str">
            <v>19b_5</v>
          </cell>
          <cell r="D118" t="str">
            <v>w26528</v>
          </cell>
          <cell r="E118">
            <v>100000</v>
          </cell>
          <cell r="F118">
            <v>10000</v>
          </cell>
          <cell r="G118">
            <v>2</v>
          </cell>
          <cell r="H118">
            <v>2</v>
          </cell>
          <cell r="I118">
            <v>356.8</v>
          </cell>
          <cell r="J118">
            <v>1</v>
          </cell>
          <cell r="K118">
            <v>0</v>
          </cell>
        </row>
        <row r="119">
          <cell r="C119" t="str">
            <v>20a_5</v>
          </cell>
          <cell r="D119" t="str">
            <v>w21504</v>
          </cell>
          <cell r="E119">
            <v>100000</v>
          </cell>
          <cell r="F119">
            <v>10000</v>
          </cell>
          <cell r="G119">
            <v>2</v>
          </cell>
          <cell r="H119">
            <v>2</v>
          </cell>
          <cell r="I119">
            <v>356.8</v>
          </cell>
          <cell r="J119">
            <v>1</v>
          </cell>
          <cell r="K119">
            <v>0</v>
          </cell>
        </row>
        <row r="120">
          <cell r="C120" t="str">
            <v>20b_5</v>
          </cell>
          <cell r="D120" t="str">
            <v>w22521</v>
          </cell>
          <cell r="E120">
            <v>100000</v>
          </cell>
          <cell r="F120">
            <v>10000</v>
          </cell>
          <cell r="G120">
            <v>2</v>
          </cell>
          <cell r="H120">
            <v>2</v>
          </cell>
          <cell r="I120">
            <v>356.8</v>
          </cell>
          <cell r="J120">
            <v>1</v>
          </cell>
          <cell r="K120">
            <v>0</v>
          </cell>
        </row>
        <row r="121">
          <cell r="C121" t="str">
            <v>21_5</v>
          </cell>
          <cell r="D121" t="str">
            <v>w11641</v>
          </cell>
          <cell r="E121">
            <v>100000</v>
          </cell>
          <cell r="F121">
            <v>10000</v>
          </cell>
          <cell r="G121">
            <v>2</v>
          </cell>
          <cell r="H121">
            <v>2</v>
          </cell>
          <cell r="I121">
            <v>356.8</v>
          </cell>
          <cell r="J121">
            <v>1</v>
          </cell>
          <cell r="K121">
            <v>0</v>
          </cell>
        </row>
        <row r="122">
          <cell r="C122" t="str">
            <v>1_6</v>
          </cell>
          <cell r="D122" t="str">
            <v>w14740</v>
          </cell>
          <cell r="E122">
            <v>100000</v>
          </cell>
          <cell r="F122">
            <v>10000</v>
          </cell>
          <cell r="G122">
            <v>2</v>
          </cell>
          <cell r="H122">
            <v>2</v>
          </cell>
          <cell r="I122">
            <v>356.8</v>
          </cell>
          <cell r="J122">
            <v>1</v>
          </cell>
          <cell r="K122">
            <v>0</v>
          </cell>
        </row>
        <row r="123">
          <cell r="C123" t="str">
            <v>2_6</v>
          </cell>
          <cell r="D123" t="str">
            <v>w13733</v>
          </cell>
          <cell r="E123">
            <v>100000</v>
          </cell>
          <cell r="F123">
            <v>10000</v>
          </cell>
          <cell r="G123">
            <v>2</v>
          </cell>
          <cell r="H123">
            <v>2</v>
          </cell>
          <cell r="I123">
            <v>356.8</v>
          </cell>
          <cell r="J123">
            <v>1</v>
          </cell>
          <cell r="K123">
            <v>0</v>
          </cell>
        </row>
        <row r="124">
          <cell r="C124" t="str">
            <v>3_6</v>
          </cell>
          <cell r="D124" t="str">
            <v>w13874</v>
          </cell>
          <cell r="E124">
            <v>100000</v>
          </cell>
          <cell r="F124">
            <v>10000</v>
          </cell>
          <cell r="G124">
            <v>2</v>
          </cell>
          <cell r="H124">
            <v>2</v>
          </cell>
          <cell r="I124">
            <v>356.8</v>
          </cell>
          <cell r="J124">
            <v>1</v>
          </cell>
          <cell r="K124">
            <v>0</v>
          </cell>
        </row>
        <row r="125">
          <cell r="C125" t="str">
            <v>4_6</v>
          </cell>
          <cell r="D125" t="str">
            <v>w14839</v>
          </cell>
          <cell r="E125">
            <v>100000</v>
          </cell>
          <cell r="F125">
            <v>10000</v>
          </cell>
          <cell r="G125">
            <v>2</v>
          </cell>
          <cell r="H125">
            <v>2</v>
          </cell>
          <cell r="I125">
            <v>356.8</v>
          </cell>
          <cell r="J125">
            <v>1</v>
          </cell>
          <cell r="K125">
            <v>0</v>
          </cell>
        </row>
        <row r="126">
          <cell r="C126" t="str">
            <v>5_6</v>
          </cell>
          <cell r="D126" t="str">
            <v>w93814</v>
          </cell>
          <cell r="E126">
            <v>100000</v>
          </cell>
          <cell r="F126">
            <v>10000</v>
          </cell>
          <cell r="G126">
            <v>2</v>
          </cell>
          <cell r="H126">
            <v>2</v>
          </cell>
          <cell r="I126">
            <v>356.8</v>
          </cell>
          <cell r="J126">
            <v>1</v>
          </cell>
          <cell r="K126">
            <v>0</v>
          </cell>
        </row>
        <row r="127">
          <cell r="C127" t="str">
            <v>6_6</v>
          </cell>
          <cell r="D127" t="str">
            <v>w13891</v>
          </cell>
          <cell r="E127">
            <v>100000</v>
          </cell>
          <cell r="F127">
            <v>10000</v>
          </cell>
          <cell r="G127">
            <v>2</v>
          </cell>
          <cell r="H127">
            <v>2</v>
          </cell>
          <cell r="I127">
            <v>356.8</v>
          </cell>
          <cell r="J127">
            <v>1</v>
          </cell>
          <cell r="K127">
            <v>0</v>
          </cell>
        </row>
        <row r="128">
          <cell r="C128" t="str">
            <v>7_6</v>
          </cell>
          <cell r="D128" t="str">
            <v>w14933</v>
          </cell>
          <cell r="E128">
            <v>100000</v>
          </cell>
          <cell r="F128">
            <v>10000</v>
          </cell>
          <cell r="G128">
            <v>2</v>
          </cell>
          <cell r="H128">
            <v>2</v>
          </cell>
          <cell r="I128">
            <v>356.8</v>
          </cell>
          <cell r="J128">
            <v>1</v>
          </cell>
          <cell r="K128">
            <v>0</v>
          </cell>
        </row>
        <row r="129">
          <cell r="C129" t="str">
            <v>8_6</v>
          </cell>
          <cell r="D129" t="str">
            <v>w13970</v>
          </cell>
          <cell r="E129">
            <v>100000</v>
          </cell>
          <cell r="F129">
            <v>10000</v>
          </cell>
          <cell r="G129">
            <v>2</v>
          </cell>
          <cell r="H129">
            <v>2</v>
          </cell>
          <cell r="I129">
            <v>356.8</v>
          </cell>
          <cell r="J129">
            <v>1</v>
          </cell>
          <cell r="K129">
            <v>0</v>
          </cell>
        </row>
        <row r="130">
          <cell r="C130" t="str">
            <v>9_6</v>
          </cell>
          <cell r="D130" t="str">
            <v>w14914</v>
          </cell>
          <cell r="E130">
            <v>100000</v>
          </cell>
          <cell r="F130">
            <v>10000</v>
          </cell>
          <cell r="G130">
            <v>2</v>
          </cell>
          <cell r="H130">
            <v>2</v>
          </cell>
          <cell r="I130">
            <v>356.8</v>
          </cell>
          <cell r="J130">
            <v>1</v>
          </cell>
          <cell r="K130">
            <v>0</v>
          </cell>
        </row>
        <row r="131">
          <cell r="C131" t="str">
            <v>10a_6</v>
          </cell>
          <cell r="D131" t="str">
            <v>w14935</v>
          </cell>
          <cell r="E131">
            <v>100000</v>
          </cell>
          <cell r="F131">
            <v>10000</v>
          </cell>
          <cell r="G131">
            <v>2</v>
          </cell>
          <cell r="H131">
            <v>2</v>
          </cell>
          <cell r="I131">
            <v>356.8</v>
          </cell>
          <cell r="J131">
            <v>1</v>
          </cell>
          <cell r="K131">
            <v>0</v>
          </cell>
        </row>
        <row r="132">
          <cell r="C132" t="str">
            <v>10b_6</v>
          </cell>
          <cell r="D132" t="str">
            <v>w24029</v>
          </cell>
          <cell r="E132">
            <v>100000</v>
          </cell>
          <cell r="F132">
            <v>10000</v>
          </cell>
          <cell r="G132">
            <v>2</v>
          </cell>
          <cell r="H132">
            <v>2</v>
          </cell>
          <cell r="I132">
            <v>356.8</v>
          </cell>
          <cell r="J132">
            <v>1</v>
          </cell>
          <cell r="K132">
            <v>0</v>
          </cell>
        </row>
        <row r="133">
          <cell r="C133" t="str">
            <v>11a_6</v>
          </cell>
          <cell r="D133" t="str">
            <v>w13964</v>
          </cell>
          <cell r="E133">
            <v>100000</v>
          </cell>
          <cell r="F133">
            <v>10000</v>
          </cell>
          <cell r="G133">
            <v>2</v>
          </cell>
          <cell r="H133">
            <v>2</v>
          </cell>
          <cell r="I133">
            <v>356.8</v>
          </cell>
          <cell r="J133">
            <v>1</v>
          </cell>
          <cell r="K133">
            <v>0</v>
          </cell>
        </row>
        <row r="134">
          <cell r="C134" t="str">
            <v>11b_6</v>
          </cell>
          <cell r="D134" t="str">
            <v>w23047</v>
          </cell>
          <cell r="E134">
            <v>100000</v>
          </cell>
          <cell r="F134">
            <v>10000</v>
          </cell>
          <cell r="G134">
            <v>2</v>
          </cell>
          <cell r="H134">
            <v>2</v>
          </cell>
          <cell r="I134">
            <v>356.8</v>
          </cell>
          <cell r="J134">
            <v>1</v>
          </cell>
          <cell r="K134">
            <v>0</v>
          </cell>
        </row>
        <row r="135">
          <cell r="C135" t="str">
            <v>12a_6</v>
          </cell>
          <cell r="D135" t="str">
            <v>w03927</v>
          </cell>
          <cell r="E135">
            <v>100000</v>
          </cell>
          <cell r="F135">
            <v>10000</v>
          </cell>
          <cell r="G135">
            <v>2</v>
          </cell>
          <cell r="H135">
            <v>2</v>
          </cell>
          <cell r="I135">
            <v>356.8</v>
          </cell>
          <cell r="J135">
            <v>1</v>
          </cell>
          <cell r="K135">
            <v>0</v>
          </cell>
        </row>
        <row r="136">
          <cell r="C136" t="str">
            <v>12b_6</v>
          </cell>
          <cell r="D136" t="str">
            <v>w13962</v>
          </cell>
          <cell r="E136">
            <v>100000</v>
          </cell>
          <cell r="F136">
            <v>10000</v>
          </cell>
          <cell r="G136">
            <v>2</v>
          </cell>
          <cell r="H136">
            <v>2</v>
          </cell>
          <cell r="I136">
            <v>356.8</v>
          </cell>
          <cell r="J136">
            <v>1</v>
          </cell>
          <cell r="K136">
            <v>0</v>
          </cell>
        </row>
        <row r="137">
          <cell r="C137" t="str">
            <v>13_6</v>
          </cell>
          <cell r="D137" t="str">
            <v>w23044</v>
          </cell>
          <cell r="E137">
            <v>100000</v>
          </cell>
          <cell r="F137">
            <v>10000</v>
          </cell>
          <cell r="G137">
            <v>2</v>
          </cell>
          <cell r="H137">
            <v>2</v>
          </cell>
          <cell r="I137">
            <v>356.8</v>
          </cell>
          <cell r="J137">
            <v>1</v>
          </cell>
          <cell r="K137">
            <v>0</v>
          </cell>
        </row>
        <row r="138">
          <cell r="C138" t="str">
            <v>14_6</v>
          </cell>
          <cell r="D138" t="str">
            <v>w24027</v>
          </cell>
          <cell r="E138">
            <v>100000</v>
          </cell>
          <cell r="F138">
            <v>10000</v>
          </cell>
          <cell r="G138">
            <v>2</v>
          </cell>
          <cell r="H138">
            <v>2</v>
          </cell>
          <cell r="I138">
            <v>356.8</v>
          </cell>
          <cell r="J138">
            <v>1</v>
          </cell>
          <cell r="K138">
            <v>0</v>
          </cell>
        </row>
        <row r="139">
          <cell r="C139" t="str">
            <v>15a_6</v>
          </cell>
          <cell r="D139" t="str">
            <v>w03103</v>
          </cell>
          <cell r="E139">
            <v>100000</v>
          </cell>
          <cell r="F139">
            <v>10000</v>
          </cell>
          <cell r="G139">
            <v>2</v>
          </cell>
          <cell r="H139">
            <v>2</v>
          </cell>
          <cell r="I139">
            <v>356.8</v>
          </cell>
          <cell r="J139">
            <v>1</v>
          </cell>
          <cell r="K139">
            <v>0</v>
          </cell>
        </row>
        <row r="140">
          <cell r="C140" t="str">
            <v>15b_6</v>
          </cell>
          <cell r="D140" t="str">
            <v>w23183</v>
          </cell>
          <cell r="E140">
            <v>100000</v>
          </cell>
          <cell r="F140">
            <v>10000</v>
          </cell>
          <cell r="G140">
            <v>2</v>
          </cell>
          <cell r="H140">
            <v>2</v>
          </cell>
          <cell r="I140">
            <v>356.8</v>
          </cell>
          <cell r="J140">
            <v>1</v>
          </cell>
          <cell r="K140">
            <v>0</v>
          </cell>
        </row>
        <row r="141">
          <cell r="C141" t="str">
            <v>16a_6</v>
          </cell>
          <cell r="D141" t="str">
            <v>w24127</v>
          </cell>
          <cell r="E141">
            <v>100000</v>
          </cell>
          <cell r="F141">
            <v>10000</v>
          </cell>
          <cell r="G141">
            <v>2</v>
          </cell>
          <cell r="H141">
            <v>2</v>
          </cell>
          <cell r="I141">
            <v>356.8</v>
          </cell>
          <cell r="J141">
            <v>1</v>
          </cell>
          <cell r="K141">
            <v>0</v>
          </cell>
        </row>
        <row r="142">
          <cell r="C142" t="str">
            <v>16b_6</v>
          </cell>
          <cell r="D142" t="str">
            <v>w24128</v>
          </cell>
          <cell r="E142">
            <v>100000</v>
          </cell>
          <cell r="F142">
            <v>10000</v>
          </cell>
          <cell r="G142">
            <v>2</v>
          </cell>
          <cell r="H142">
            <v>2</v>
          </cell>
          <cell r="I142">
            <v>356.8</v>
          </cell>
          <cell r="J142">
            <v>1</v>
          </cell>
          <cell r="K142">
            <v>0</v>
          </cell>
        </row>
        <row r="143">
          <cell r="C143" t="str">
            <v>17a_6</v>
          </cell>
          <cell r="D143" t="str">
            <v>w24221</v>
          </cell>
          <cell r="E143">
            <v>100000</v>
          </cell>
          <cell r="F143">
            <v>10000</v>
          </cell>
          <cell r="G143">
            <v>2</v>
          </cell>
          <cell r="H143">
            <v>2</v>
          </cell>
          <cell r="I143">
            <v>356.8</v>
          </cell>
          <cell r="J143">
            <v>1</v>
          </cell>
          <cell r="K143">
            <v>0</v>
          </cell>
        </row>
        <row r="144">
          <cell r="C144" t="str">
            <v>17b_6</v>
          </cell>
          <cell r="D144" t="str">
            <v>w24156</v>
          </cell>
          <cell r="E144">
            <v>100000</v>
          </cell>
          <cell r="F144">
            <v>10000</v>
          </cell>
          <cell r="G144">
            <v>2</v>
          </cell>
          <cell r="H144">
            <v>2</v>
          </cell>
          <cell r="I144">
            <v>356.8</v>
          </cell>
          <cell r="J144">
            <v>1</v>
          </cell>
          <cell r="K144">
            <v>0</v>
          </cell>
        </row>
        <row r="145">
          <cell r="C145" t="str">
            <v>18a_6</v>
          </cell>
          <cell r="D145" t="str">
            <v>w23232</v>
          </cell>
          <cell r="E145">
            <v>100000</v>
          </cell>
          <cell r="F145">
            <v>10000</v>
          </cell>
          <cell r="G145">
            <v>2</v>
          </cell>
          <cell r="H145">
            <v>2</v>
          </cell>
          <cell r="I145">
            <v>356.8</v>
          </cell>
          <cell r="J145">
            <v>1</v>
          </cell>
          <cell r="K145">
            <v>0</v>
          </cell>
        </row>
        <row r="146">
          <cell r="C146" t="str">
            <v>18b_6</v>
          </cell>
          <cell r="D146" t="str">
            <v>w23188</v>
          </cell>
          <cell r="E146">
            <v>100000</v>
          </cell>
          <cell r="F146">
            <v>10000</v>
          </cell>
          <cell r="G146">
            <v>2</v>
          </cell>
          <cell r="H146">
            <v>2</v>
          </cell>
          <cell r="I146">
            <v>356.8</v>
          </cell>
          <cell r="J146">
            <v>1</v>
          </cell>
          <cell r="K146">
            <v>0</v>
          </cell>
        </row>
        <row r="147">
          <cell r="C147" t="str">
            <v>19a_6</v>
          </cell>
          <cell r="D147" t="str">
            <v>w26415</v>
          </cell>
          <cell r="E147">
            <v>100000</v>
          </cell>
          <cell r="F147">
            <v>10000</v>
          </cell>
          <cell r="G147">
            <v>2</v>
          </cell>
          <cell r="H147">
            <v>2</v>
          </cell>
          <cell r="I147">
            <v>356.8</v>
          </cell>
          <cell r="J147">
            <v>1</v>
          </cell>
          <cell r="K147">
            <v>0</v>
          </cell>
        </row>
        <row r="148">
          <cell r="C148" t="str">
            <v>19b_6</v>
          </cell>
          <cell r="D148" t="str">
            <v>w26528</v>
          </cell>
          <cell r="E148">
            <v>100000</v>
          </cell>
          <cell r="F148">
            <v>10000</v>
          </cell>
          <cell r="G148">
            <v>2</v>
          </cell>
          <cell r="H148">
            <v>2</v>
          </cell>
          <cell r="I148">
            <v>356.8</v>
          </cell>
          <cell r="J148">
            <v>1</v>
          </cell>
          <cell r="K148">
            <v>0</v>
          </cell>
        </row>
        <row r="149">
          <cell r="C149" t="str">
            <v>20a_6</v>
          </cell>
          <cell r="D149" t="str">
            <v>w21504</v>
          </cell>
          <cell r="E149">
            <v>100000</v>
          </cell>
          <cell r="F149">
            <v>10000</v>
          </cell>
          <cell r="G149">
            <v>2</v>
          </cell>
          <cell r="H149">
            <v>2</v>
          </cell>
          <cell r="I149">
            <v>356.8</v>
          </cell>
          <cell r="J149">
            <v>1</v>
          </cell>
          <cell r="K149">
            <v>0</v>
          </cell>
        </row>
        <row r="150">
          <cell r="C150" t="str">
            <v>20b_6</v>
          </cell>
          <cell r="D150" t="str">
            <v>w22521</v>
          </cell>
          <cell r="E150">
            <v>100000</v>
          </cell>
          <cell r="F150">
            <v>10000</v>
          </cell>
          <cell r="G150">
            <v>2</v>
          </cell>
          <cell r="H150">
            <v>2</v>
          </cell>
          <cell r="I150">
            <v>356.8</v>
          </cell>
          <cell r="J150">
            <v>1</v>
          </cell>
          <cell r="K150">
            <v>0</v>
          </cell>
        </row>
        <row r="151">
          <cell r="C151" t="str">
            <v>21_6</v>
          </cell>
          <cell r="D151" t="str">
            <v>w11641</v>
          </cell>
          <cell r="E151">
            <v>100000</v>
          </cell>
          <cell r="F151">
            <v>10000</v>
          </cell>
          <cell r="G151">
            <v>2</v>
          </cell>
          <cell r="H151">
            <v>2</v>
          </cell>
          <cell r="I151">
            <v>356.8</v>
          </cell>
          <cell r="J151">
            <v>1</v>
          </cell>
          <cell r="K151">
            <v>0</v>
          </cell>
        </row>
        <row r="152">
          <cell r="C152" t="str">
            <v>1_7</v>
          </cell>
          <cell r="D152" t="str">
            <v>w14740</v>
          </cell>
          <cell r="E152">
            <v>100000</v>
          </cell>
          <cell r="F152">
            <v>10000</v>
          </cell>
          <cell r="G152">
            <v>2</v>
          </cell>
          <cell r="H152">
            <v>2</v>
          </cell>
          <cell r="I152">
            <v>356.8</v>
          </cell>
          <cell r="J152">
            <v>1</v>
          </cell>
          <cell r="K152">
            <v>0</v>
          </cell>
        </row>
        <row r="153">
          <cell r="C153" t="str">
            <v>2_7</v>
          </cell>
          <cell r="D153" t="str">
            <v>w13733</v>
          </cell>
          <cell r="E153">
            <v>100000</v>
          </cell>
          <cell r="F153">
            <v>10000</v>
          </cell>
          <cell r="G153">
            <v>2</v>
          </cell>
          <cell r="H153">
            <v>2</v>
          </cell>
          <cell r="I153">
            <v>356.8</v>
          </cell>
          <cell r="J153">
            <v>1</v>
          </cell>
          <cell r="K153">
            <v>0</v>
          </cell>
        </row>
        <row r="154">
          <cell r="C154" t="str">
            <v>3_7</v>
          </cell>
          <cell r="D154" t="str">
            <v>w13874</v>
          </cell>
          <cell r="E154">
            <v>100000</v>
          </cell>
          <cell r="F154">
            <v>10000</v>
          </cell>
          <cell r="G154">
            <v>2</v>
          </cell>
          <cell r="H154">
            <v>2</v>
          </cell>
          <cell r="I154">
            <v>356.8</v>
          </cell>
          <cell r="J154">
            <v>1</v>
          </cell>
          <cell r="K154">
            <v>0</v>
          </cell>
        </row>
        <row r="155">
          <cell r="C155" t="str">
            <v>4_7</v>
          </cell>
          <cell r="D155" t="str">
            <v>w14839</v>
          </cell>
          <cell r="E155">
            <v>100000</v>
          </cell>
          <cell r="F155">
            <v>10000</v>
          </cell>
          <cell r="G155">
            <v>2</v>
          </cell>
          <cell r="H155">
            <v>2</v>
          </cell>
          <cell r="I155">
            <v>356.8</v>
          </cell>
          <cell r="J155">
            <v>1</v>
          </cell>
          <cell r="K155">
            <v>0</v>
          </cell>
        </row>
        <row r="156">
          <cell r="C156" t="str">
            <v>5_7</v>
          </cell>
          <cell r="D156" t="str">
            <v>w93814</v>
          </cell>
          <cell r="E156">
            <v>100000</v>
          </cell>
          <cell r="F156">
            <v>10000</v>
          </cell>
          <cell r="G156">
            <v>2</v>
          </cell>
          <cell r="H156">
            <v>2</v>
          </cell>
          <cell r="I156">
            <v>356.8</v>
          </cell>
          <cell r="J156">
            <v>1</v>
          </cell>
          <cell r="K156">
            <v>0</v>
          </cell>
        </row>
        <row r="157">
          <cell r="C157" t="str">
            <v>6_7</v>
          </cell>
          <cell r="D157" t="str">
            <v>w13891</v>
          </cell>
          <cell r="E157">
            <v>100000</v>
          </cell>
          <cell r="F157">
            <v>10000</v>
          </cell>
          <cell r="G157">
            <v>2</v>
          </cell>
          <cell r="H157">
            <v>2</v>
          </cell>
          <cell r="I157">
            <v>356.8</v>
          </cell>
          <cell r="J157">
            <v>1</v>
          </cell>
          <cell r="K157">
            <v>0</v>
          </cell>
        </row>
        <row r="158">
          <cell r="C158" t="str">
            <v>7_7</v>
          </cell>
          <cell r="D158" t="str">
            <v>w14933</v>
          </cell>
          <cell r="E158">
            <v>100000</v>
          </cell>
          <cell r="F158">
            <v>10000</v>
          </cell>
          <cell r="G158">
            <v>2</v>
          </cell>
          <cell r="H158">
            <v>2</v>
          </cell>
          <cell r="I158">
            <v>356.8</v>
          </cell>
          <cell r="J158">
            <v>1</v>
          </cell>
          <cell r="K158">
            <v>0</v>
          </cell>
        </row>
        <row r="159">
          <cell r="C159" t="str">
            <v>8_7</v>
          </cell>
          <cell r="D159" t="str">
            <v>w13970</v>
          </cell>
          <cell r="E159">
            <v>100000</v>
          </cell>
          <cell r="F159">
            <v>10000</v>
          </cell>
          <cell r="G159">
            <v>2</v>
          </cell>
          <cell r="H159">
            <v>2</v>
          </cell>
          <cell r="I159">
            <v>356.8</v>
          </cell>
          <cell r="J159">
            <v>1</v>
          </cell>
          <cell r="K159">
            <v>0</v>
          </cell>
        </row>
        <row r="160">
          <cell r="C160" t="str">
            <v>9_7</v>
          </cell>
          <cell r="D160" t="str">
            <v>w14914</v>
          </cell>
          <cell r="E160">
            <v>100000</v>
          </cell>
          <cell r="F160">
            <v>10000</v>
          </cell>
          <cell r="G160">
            <v>2</v>
          </cell>
          <cell r="H160">
            <v>2</v>
          </cell>
          <cell r="I160">
            <v>356.8</v>
          </cell>
          <cell r="J160">
            <v>1</v>
          </cell>
          <cell r="K160">
            <v>0</v>
          </cell>
        </row>
        <row r="161">
          <cell r="C161" t="str">
            <v>10a_7</v>
          </cell>
          <cell r="D161" t="str">
            <v>w14935</v>
          </cell>
          <cell r="E161">
            <v>100000</v>
          </cell>
          <cell r="F161">
            <v>10000</v>
          </cell>
          <cell r="G161">
            <v>2</v>
          </cell>
          <cell r="H161">
            <v>2</v>
          </cell>
          <cell r="I161">
            <v>356.8</v>
          </cell>
          <cell r="J161">
            <v>1</v>
          </cell>
          <cell r="K161">
            <v>0</v>
          </cell>
        </row>
        <row r="162">
          <cell r="C162" t="str">
            <v>10b_7</v>
          </cell>
          <cell r="D162" t="str">
            <v>w24029</v>
          </cell>
          <cell r="E162">
            <v>100000</v>
          </cell>
          <cell r="F162">
            <v>10000</v>
          </cell>
          <cell r="G162">
            <v>2</v>
          </cell>
          <cell r="H162">
            <v>2</v>
          </cell>
          <cell r="I162">
            <v>356.8</v>
          </cell>
          <cell r="J162">
            <v>1</v>
          </cell>
          <cell r="K162">
            <v>0</v>
          </cell>
        </row>
        <row r="163">
          <cell r="C163" t="str">
            <v>11a_7</v>
          </cell>
          <cell r="D163" t="str">
            <v>w13964</v>
          </cell>
          <cell r="E163">
            <v>100000</v>
          </cell>
          <cell r="F163">
            <v>10000</v>
          </cell>
          <cell r="G163">
            <v>2</v>
          </cell>
          <cell r="H163">
            <v>2</v>
          </cell>
          <cell r="I163">
            <v>356.8</v>
          </cell>
          <cell r="J163">
            <v>1</v>
          </cell>
          <cell r="K163">
            <v>0</v>
          </cell>
        </row>
        <row r="164">
          <cell r="C164" t="str">
            <v>11b_7</v>
          </cell>
          <cell r="D164" t="str">
            <v>w23047</v>
          </cell>
          <cell r="E164">
            <v>100000</v>
          </cell>
          <cell r="F164">
            <v>10000</v>
          </cell>
          <cell r="G164">
            <v>2</v>
          </cell>
          <cell r="H164">
            <v>2</v>
          </cell>
          <cell r="I164">
            <v>356.8</v>
          </cell>
          <cell r="J164">
            <v>1</v>
          </cell>
          <cell r="K164">
            <v>0</v>
          </cell>
        </row>
        <row r="165">
          <cell r="C165" t="str">
            <v>12a_7</v>
          </cell>
          <cell r="D165" t="str">
            <v>w03927</v>
          </cell>
          <cell r="E165">
            <v>100000</v>
          </cell>
          <cell r="F165">
            <v>10000</v>
          </cell>
          <cell r="G165">
            <v>2</v>
          </cell>
          <cell r="H165">
            <v>2</v>
          </cell>
          <cell r="I165">
            <v>356.8</v>
          </cell>
          <cell r="J165">
            <v>1</v>
          </cell>
          <cell r="K165">
            <v>0</v>
          </cell>
        </row>
        <row r="166">
          <cell r="C166" t="str">
            <v>12b_7</v>
          </cell>
          <cell r="D166" t="str">
            <v>w13962</v>
          </cell>
          <cell r="E166">
            <v>100000</v>
          </cell>
          <cell r="F166">
            <v>10000</v>
          </cell>
          <cell r="G166">
            <v>2</v>
          </cell>
          <cell r="H166">
            <v>2</v>
          </cell>
          <cell r="I166">
            <v>356.8</v>
          </cell>
          <cell r="J166">
            <v>1</v>
          </cell>
          <cell r="K166">
            <v>0</v>
          </cell>
        </row>
        <row r="167">
          <cell r="C167" t="str">
            <v>13_7</v>
          </cell>
          <cell r="D167" t="str">
            <v>w23044</v>
          </cell>
          <cell r="E167">
            <v>100000</v>
          </cell>
          <cell r="F167">
            <v>10000</v>
          </cell>
          <cell r="G167">
            <v>2</v>
          </cell>
          <cell r="H167">
            <v>2</v>
          </cell>
          <cell r="I167">
            <v>356.8</v>
          </cell>
          <cell r="J167">
            <v>1</v>
          </cell>
          <cell r="K167">
            <v>0</v>
          </cell>
        </row>
        <row r="168">
          <cell r="C168" t="str">
            <v>14_7</v>
          </cell>
          <cell r="D168" t="str">
            <v>w24027</v>
          </cell>
          <cell r="E168">
            <v>100000</v>
          </cell>
          <cell r="F168">
            <v>10000</v>
          </cell>
          <cell r="G168">
            <v>2</v>
          </cell>
          <cell r="H168">
            <v>2</v>
          </cell>
          <cell r="I168">
            <v>356.8</v>
          </cell>
          <cell r="J168">
            <v>1</v>
          </cell>
          <cell r="K168">
            <v>0</v>
          </cell>
        </row>
        <row r="169">
          <cell r="C169" t="str">
            <v>15a_7</v>
          </cell>
          <cell r="D169" t="str">
            <v>w03103</v>
          </cell>
          <cell r="E169">
            <v>100000</v>
          </cell>
          <cell r="F169">
            <v>10000</v>
          </cell>
          <cell r="G169">
            <v>2</v>
          </cell>
          <cell r="H169">
            <v>2</v>
          </cell>
          <cell r="I169">
            <v>356.8</v>
          </cell>
          <cell r="J169">
            <v>1</v>
          </cell>
          <cell r="K169">
            <v>0</v>
          </cell>
        </row>
        <row r="170">
          <cell r="C170" t="str">
            <v>15b_7</v>
          </cell>
          <cell r="D170" t="str">
            <v>w23183</v>
          </cell>
          <cell r="E170">
            <v>100000</v>
          </cell>
          <cell r="F170">
            <v>10000</v>
          </cell>
          <cell r="G170">
            <v>2</v>
          </cell>
          <cell r="H170">
            <v>2</v>
          </cell>
          <cell r="I170">
            <v>356.8</v>
          </cell>
          <cell r="J170">
            <v>1</v>
          </cell>
          <cell r="K170">
            <v>0</v>
          </cell>
        </row>
        <row r="171">
          <cell r="C171" t="str">
            <v>16a_7</v>
          </cell>
          <cell r="D171" t="str">
            <v>w24127</v>
          </cell>
          <cell r="E171">
            <v>100000</v>
          </cell>
          <cell r="F171">
            <v>10000</v>
          </cell>
          <cell r="G171">
            <v>2</v>
          </cell>
          <cell r="H171">
            <v>2</v>
          </cell>
          <cell r="I171">
            <v>356.8</v>
          </cell>
          <cell r="J171">
            <v>1</v>
          </cell>
          <cell r="K171">
            <v>0</v>
          </cell>
        </row>
        <row r="172">
          <cell r="C172" t="str">
            <v>16b_7</v>
          </cell>
          <cell r="D172" t="str">
            <v>w24128</v>
          </cell>
          <cell r="E172">
            <v>100000</v>
          </cell>
          <cell r="F172">
            <v>10000</v>
          </cell>
          <cell r="G172">
            <v>2</v>
          </cell>
          <cell r="H172">
            <v>2</v>
          </cell>
          <cell r="I172">
            <v>356.8</v>
          </cell>
          <cell r="J172">
            <v>1</v>
          </cell>
          <cell r="K172">
            <v>0</v>
          </cell>
        </row>
        <row r="173">
          <cell r="C173" t="str">
            <v>17a_7</v>
          </cell>
          <cell r="D173" t="str">
            <v>w24221</v>
          </cell>
          <cell r="E173">
            <v>100000</v>
          </cell>
          <cell r="F173">
            <v>10000</v>
          </cell>
          <cell r="G173">
            <v>2</v>
          </cell>
          <cell r="H173">
            <v>2</v>
          </cell>
          <cell r="I173">
            <v>356.8</v>
          </cell>
          <cell r="J173">
            <v>1</v>
          </cell>
          <cell r="K173">
            <v>0</v>
          </cell>
        </row>
        <row r="174">
          <cell r="C174" t="str">
            <v>17b_7</v>
          </cell>
          <cell r="D174" t="str">
            <v>w24156</v>
          </cell>
          <cell r="E174">
            <v>100000</v>
          </cell>
          <cell r="F174">
            <v>10000</v>
          </cell>
          <cell r="G174">
            <v>2</v>
          </cell>
          <cell r="H174">
            <v>2</v>
          </cell>
          <cell r="I174">
            <v>356.8</v>
          </cell>
          <cell r="J174">
            <v>1</v>
          </cell>
          <cell r="K174">
            <v>0</v>
          </cell>
        </row>
        <row r="175">
          <cell r="C175" t="str">
            <v>18a_7</v>
          </cell>
          <cell r="D175" t="str">
            <v>w23232</v>
          </cell>
          <cell r="E175">
            <v>100000</v>
          </cell>
          <cell r="F175">
            <v>10000</v>
          </cell>
          <cell r="G175">
            <v>2</v>
          </cell>
          <cell r="H175">
            <v>2</v>
          </cell>
          <cell r="I175">
            <v>356.8</v>
          </cell>
          <cell r="J175">
            <v>1</v>
          </cell>
          <cell r="K175">
            <v>0</v>
          </cell>
        </row>
        <row r="176">
          <cell r="C176" t="str">
            <v>18b_7</v>
          </cell>
          <cell r="D176" t="str">
            <v>w23188</v>
          </cell>
          <cell r="E176">
            <v>100000</v>
          </cell>
          <cell r="F176">
            <v>10000</v>
          </cell>
          <cell r="G176">
            <v>2</v>
          </cell>
          <cell r="H176">
            <v>2</v>
          </cell>
          <cell r="I176">
            <v>356.8</v>
          </cell>
          <cell r="J176">
            <v>1</v>
          </cell>
          <cell r="K176">
            <v>0</v>
          </cell>
        </row>
        <row r="177">
          <cell r="C177" t="str">
            <v>19a_7</v>
          </cell>
          <cell r="D177" t="str">
            <v>w26415</v>
          </cell>
          <cell r="E177">
            <v>100000</v>
          </cell>
          <cell r="F177">
            <v>10000</v>
          </cell>
          <cell r="G177">
            <v>2</v>
          </cell>
          <cell r="H177">
            <v>2</v>
          </cell>
          <cell r="I177">
            <v>356.8</v>
          </cell>
          <cell r="J177">
            <v>1</v>
          </cell>
          <cell r="K177">
            <v>0</v>
          </cell>
        </row>
        <row r="178">
          <cell r="C178" t="str">
            <v>19b_7</v>
          </cell>
          <cell r="D178" t="str">
            <v>w26528</v>
          </cell>
          <cell r="E178">
            <v>100000</v>
          </cell>
          <cell r="F178">
            <v>10000</v>
          </cell>
          <cell r="G178">
            <v>2</v>
          </cell>
          <cell r="H178">
            <v>2</v>
          </cell>
          <cell r="I178">
            <v>356.8</v>
          </cell>
          <cell r="J178">
            <v>1</v>
          </cell>
          <cell r="K178">
            <v>0</v>
          </cell>
        </row>
        <row r="179">
          <cell r="C179" t="str">
            <v>20a_7</v>
          </cell>
          <cell r="D179" t="str">
            <v>w21504</v>
          </cell>
          <cell r="E179">
            <v>100000</v>
          </cell>
          <cell r="F179">
            <v>10000</v>
          </cell>
          <cell r="G179">
            <v>2</v>
          </cell>
          <cell r="H179">
            <v>2</v>
          </cell>
          <cell r="I179">
            <v>356.8</v>
          </cell>
          <cell r="J179">
            <v>1</v>
          </cell>
          <cell r="K179">
            <v>0</v>
          </cell>
        </row>
        <row r="180">
          <cell r="C180" t="str">
            <v>20b_7</v>
          </cell>
          <cell r="D180" t="str">
            <v>w22521</v>
          </cell>
          <cell r="E180">
            <v>100000</v>
          </cell>
          <cell r="F180">
            <v>10000</v>
          </cell>
          <cell r="G180">
            <v>2</v>
          </cell>
          <cell r="H180">
            <v>2</v>
          </cell>
          <cell r="I180">
            <v>356.8</v>
          </cell>
          <cell r="J180">
            <v>1</v>
          </cell>
          <cell r="K180">
            <v>0</v>
          </cell>
        </row>
        <row r="181">
          <cell r="C181" t="str">
            <v>21_7</v>
          </cell>
          <cell r="D181" t="str">
            <v>w11641</v>
          </cell>
          <cell r="E181">
            <v>100000</v>
          </cell>
          <cell r="F181">
            <v>10000</v>
          </cell>
          <cell r="G181">
            <v>2</v>
          </cell>
          <cell r="H181">
            <v>2</v>
          </cell>
          <cell r="I181">
            <v>356.8</v>
          </cell>
          <cell r="J181">
            <v>1</v>
          </cell>
          <cell r="K181">
            <v>0</v>
          </cell>
        </row>
        <row r="182">
          <cell r="C182" t="str">
            <v>1_10</v>
          </cell>
          <cell r="D182" t="str">
            <v>w14740</v>
          </cell>
          <cell r="E182">
            <v>100000</v>
          </cell>
          <cell r="F182">
            <v>10000</v>
          </cell>
          <cell r="G182">
            <v>0.15</v>
          </cell>
          <cell r="H182">
            <v>0.15</v>
          </cell>
          <cell r="I182">
            <v>356.8</v>
          </cell>
          <cell r="J182">
            <v>1</v>
          </cell>
          <cell r="K182">
            <v>0</v>
          </cell>
        </row>
        <row r="183">
          <cell r="C183" t="str">
            <v>2_10</v>
          </cell>
          <cell r="D183" t="str">
            <v>w13733</v>
          </cell>
          <cell r="E183">
            <v>100000</v>
          </cell>
          <cell r="F183">
            <v>10000</v>
          </cell>
          <cell r="G183">
            <v>0.15</v>
          </cell>
          <cell r="H183">
            <v>0.15</v>
          </cell>
          <cell r="I183">
            <v>356.8</v>
          </cell>
          <cell r="J183">
            <v>1</v>
          </cell>
          <cell r="K183">
            <v>0</v>
          </cell>
        </row>
        <row r="184">
          <cell r="C184" t="str">
            <v>3_10</v>
          </cell>
          <cell r="D184" t="str">
            <v>w13874</v>
          </cell>
          <cell r="E184">
            <v>100000</v>
          </cell>
          <cell r="F184">
            <v>10000</v>
          </cell>
          <cell r="G184">
            <v>0.15</v>
          </cell>
          <cell r="H184">
            <v>0.15</v>
          </cell>
          <cell r="I184">
            <v>356.8</v>
          </cell>
          <cell r="J184">
            <v>1</v>
          </cell>
          <cell r="K184">
            <v>0</v>
          </cell>
        </row>
        <row r="185">
          <cell r="C185" t="str">
            <v>4_10</v>
          </cell>
          <cell r="D185" t="str">
            <v>w14839</v>
          </cell>
          <cell r="E185">
            <v>100000</v>
          </cell>
          <cell r="F185">
            <v>10000</v>
          </cell>
          <cell r="G185">
            <v>0.15</v>
          </cell>
          <cell r="H185">
            <v>0.15</v>
          </cell>
          <cell r="I185">
            <v>356.8</v>
          </cell>
          <cell r="J185">
            <v>1</v>
          </cell>
          <cell r="K185">
            <v>0</v>
          </cell>
        </row>
        <row r="186">
          <cell r="C186" t="str">
            <v>5_10</v>
          </cell>
          <cell r="D186" t="str">
            <v>w93814</v>
          </cell>
          <cell r="E186">
            <v>100000</v>
          </cell>
          <cell r="F186">
            <v>10000</v>
          </cell>
          <cell r="G186">
            <v>0.15</v>
          </cell>
          <cell r="H186">
            <v>0.15</v>
          </cell>
          <cell r="I186">
            <v>356.8</v>
          </cell>
          <cell r="J186">
            <v>1</v>
          </cell>
          <cell r="K186">
            <v>0</v>
          </cell>
        </row>
        <row r="187">
          <cell r="C187" t="str">
            <v>6_10</v>
          </cell>
          <cell r="D187" t="str">
            <v>w13891</v>
          </cell>
          <cell r="E187">
            <v>100000</v>
          </cell>
          <cell r="F187">
            <v>10000</v>
          </cell>
          <cell r="G187">
            <v>0.15</v>
          </cell>
          <cell r="H187">
            <v>0.15</v>
          </cell>
          <cell r="I187">
            <v>356.8</v>
          </cell>
          <cell r="J187">
            <v>1</v>
          </cell>
          <cell r="K187">
            <v>0</v>
          </cell>
        </row>
        <row r="188">
          <cell r="C188" t="str">
            <v>7_10</v>
          </cell>
          <cell r="D188" t="str">
            <v>w14933</v>
          </cell>
          <cell r="E188">
            <v>100000</v>
          </cell>
          <cell r="F188">
            <v>10000</v>
          </cell>
          <cell r="G188">
            <v>0.15</v>
          </cell>
          <cell r="H188">
            <v>0.15</v>
          </cell>
          <cell r="I188">
            <v>356.8</v>
          </cell>
          <cell r="J188">
            <v>1</v>
          </cell>
          <cell r="K188">
            <v>0</v>
          </cell>
        </row>
        <row r="189">
          <cell r="C189" t="str">
            <v>8_10</v>
          </cell>
          <cell r="D189" t="str">
            <v>w13970</v>
          </cell>
          <cell r="E189">
            <v>100000</v>
          </cell>
          <cell r="F189">
            <v>10000</v>
          </cell>
          <cell r="G189">
            <v>0.15</v>
          </cell>
          <cell r="H189">
            <v>0.15</v>
          </cell>
          <cell r="I189">
            <v>356.8</v>
          </cell>
          <cell r="J189">
            <v>1</v>
          </cell>
          <cell r="K189">
            <v>0</v>
          </cell>
        </row>
        <row r="190">
          <cell r="C190" t="str">
            <v>9_10</v>
          </cell>
          <cell r="D190" t="str">
            <v>w14914</v>
          </cell>
          <cell r="E190">
            <v>100000</v>
          </cell>
          <cell r="F190">
            <v>10000</v>
          </cell>
          <cell r="G190">
            <v>0.15</v>
          </cell>
          <cell r="H190">
            <v>0.15</v>
          </cell>
          <cell r="I190">
            <v>356.8</v>
          </cell>
          <cell r="J190">
            <v>1</v>
          </cell>
          <cell r="K190">
            <v>0</v>
          </cell>
        </row>
        <row r="191">
          <cell r="C191" t="str">
            <v>10a_10</v>
          </cell>
          <cell r="D191" t="str">
            <v>w14935</v>
          </cell>
          <cell r="E191">
            <v>100000</v>
          </cell>
          <cell r="F191">
            <v>10000</v>
          </cell>
          <cell r="G191">
            <v>0.15</v>
          </cell>
          <cell r="H191">
            <v>0.15</v>
          </cell>
          <cell r="I191">
            <v>356.8</v>
          </cell>
          <cell r="J191">
            <v>1</v>
          </cell>
          <cell r="K191">
            <v>0</v>
          </cell>
        </row>
        <row r="192">
          <cell r="C192" t="str">
            <v>10b_10</v>
          </cell>
          <cell r="D192" t="str">
            <v>w24029</v>
          </cell>
          <cell r="E192">
            <v>100000</v>
          </cell>
          <cell r="F192">
            <v>10000</v>
          </cell>
          <cell r="G192">
            <v>0.15</v>
          </cell>
          <cell r="H192">
            <v>0.15</v>
          </cell>
          <cell r="I192">
            <v>356.8</v>
          </cell>
          <cell r="J192">
            <v>1</v>
          </cell>
          <cell r="K192">
            <v>0</v>
          </cell>
        </row>
        <row r="193">
          <cell r="C193" t="str">
            <v>11a_10</v>
          </cell>
          <cell r="D193" t="str">
            <v>w13964</v>
          </cell>
          <cell r="E193">
            <v>100000</v>
          </cell>
          <cell r="F193">
            <v>10000</v>
          </cell>
          <cell r="G193">
            <v>0.15</v>
          </cell>
          <cell r="H193">
            <v>0.15</v>
          </cell>
          <cell r="I193">
            <v>356.8</v>
          </cell>
          <cell r="J193">
            <v>1</v>
          </cell>
          <cell r="K193">
            <v>0</v>
          </cell>
        </row>
        <row r="194">
          <cell r="C194" t="str">
            <v>11b_10</v>
          </cell>
          <cell r="D194" t="str">
            <v>w23047</v>
          </cell>
          <cell r="E194">
            <v>100000</v>
          </cell>
          <cell r="F194">
            <v>10000</v>
          </cell>
          <cell r="G194">
            <v>0.15</v>
          </cell>
          <cell r="H194">
            <v>0.15</v>
          </cell>
          <cell r="I194">
            <v>356.8</v>
          </cell>
          <cell r="J194">
            <v>1</v>
          </cell>
          <cell r="K194">
            <v>0</v>
          </cell>
        </row>
        <row r="195">
          <cell r="C195" t="str">
            <v>12a_10</v>
          </cell>
          <cell r="D195" t="str">
            <v>w03927</v>
          </cell>
          <cell r="E195">
            <v>100000</v>
          </cell>
          <cell r="F195">
            <v>10000</v>
          </cell>
          <cell r="G195">
            <v>0.15</v>
          </cell>
          <cell r="H195">
            <v>0.15</v>
          </cell>
          <cell r="I195">
            <v>356.8</v>
          </cell>
          <cell r="J195">
            <v>1</v>
          </cell>
          <cell r="K195">
            <v>0</v>
          </cell>
        </row>
        <row r="196">
          <cell r="C196" t="str">
            <v>12b_10</v>
          </cell>
          <cell r="D196" t="str">
            <v>w13962</v>
          </cell>
          <cell r="E196">
            <v>100000</v>
          </cell>
          <cell r="F196">
            <v>10000</v>
          </cell>
          <cell r="G196">
            <v>0.15</v>
          </cell>
          <cell r="H196">
            <v>0.15</v>
          </cell>
          <cell r="I196">
            <v>356.8</v>
          </cell>
          <cell r="J196">
            <v>1</v>
          </cell>
          <cell r="K196">
            <v>0</v>
          </cell>
        </row>
        <row r="197">
          <cell r="C197" t="str">
            <v>13_10</v>
          </cell>
          <cell r="D197" t="str">
            <v>w23044</v>
          </cell>
          <cell r="E197">
            <v>100000</v>
          </cell>
          <cell r="F197">
            <v>10000</v>
          </cell>
          <cell r="G197">
            <v>0.15</v>
          </cell>
          <cell r="H197">
            <v>0.15</v>
          </cell>
          <cell r="I197">
            <v>356.8</v>
          </cell>
          <cell r="J197">
            <v>1</v>
          </cell>
          <cell r="K197">
            <v>0</v>
          </cell>
        </row>
        <row r="198">
          <cell r="C198" t="str">
            <v>14_10</v>
          </cell>
          <cell r="D198" t="str">
            <v>w24027</v>
          </cell>
          <cell r="E198">
            <v>100000</v>
          </cell>
          <cell r="F198">
            <v>10000</v>
          </cell>
          <cell r="G198">
            <v>0.15</v>
          </cell>
          <cell r="H198">
            <v>0.15</v>
          </cell>
          <cell r="I198">
            <v>356.8</v>
          </cell>
          <cell r="J198">
            <v>1</v>
          </cell>
          <cell r="K198">
            <v>0</v>
          </cell>
        </row>
        <row r="199">
          <cell r="C199" t="str">
            <v>15a_10</v>
          </cell>
          <cell r="D199" t="str">
            <v>w03103</v>
          </cell>
          <cell r="E199">
            <v>100000</v>
          </cell>
          <cell r="F199">
            <v>10000</v>
          </cell>
          <cell r="G199">
            <v>0.15</v>
          </cell>
          <cell r="H199">
            <v>0.15</v>
          </cell>
          <cell r="I199">
            <v>356.8</v>
          </cell>
          <cell r="J199">
            <v>1</v>
          </cell>
          <cell r="K199">
            <v>0</v>
          </cell>
        </row>
        <row r="200">
          <cell r="C200" t="str">
            <v>15b_10</v>
          </cell>
          <cell r="D200" t="str">
            <v>w23183</v>
          </cell>
          <cell r="E200">
            <v>100000</v>
          </cell>
          <cell r="F200">
            <v>10000</v>
          </cell>
          <cell r="G200">
            <v>0.15</v>
          </cell>
          <cell r="H200">
            <v>0.15</v>
          </cell>
          <cell r="I200">
            <v>356.8</v>
          </cell>
          <cell r="J200">
            <v>1</v>
          </cell>
          <cell r="K200">
            <v>0</v>
          </cell>
        </row>
        <row r="201">
          <cell r="C201" t="str">
            <v>16a_10</v>
          </cell>
          <cell r="D201" t="str">
            <v>w24127</v>
          </cell>
          <cell r="E201">
            <v>100000</v>
          </cell>
          <cell r="F201">
            <v>10000</v>
          </cell>
          <cell r="G201">
            <v>0.15</v>
          </cell>
          <cell r="H201">
            <v>0.15</v>
          </cell>
          <cell r="I201">
            <v>356.8</v>
          </cell>
          <cell r="J201">
            <v>1</v>
          </cell>
          <cell r="K201">
            <v>0</v>
          </cell>
        </row>
        <row r="202">
          <cell r="C202" t="str">
            <v>16b_10</v>
          </cell>
          <cell r="D202" t="str">
            <v>w24128</v>
          </cell>
          <cell r="E202">
            <v>100000</v>
          </cell>
          <cell r="F202">
            <v>10000</v>
          </cell>
          <cell r="G202">
            <v>0.15</v>
          </cell>
          <cell r="H202">
            <v>0.15</v>
          </cell>
          <cell r="I202">
            <v>356.8</v>
          </cell>
          <cell r="J202">
            <v>1</v>
          </cell>
          <cell r="K202">
            <v>0</v>
          </cell>
        </row>
        <row r="203">
          <cell r="C203" t="str">
            <v>17a_10</v>
          </cell>
          <cell r="D203" t="str">
            <v>w24221</v>
          </cell>
          <cell r="E203">
            <v>100000</v>
          </cell>
          <cell r="F203">
            <v>10000</v>
          </cell>
          <cell r="G203">
            <v>0.15</v>
          </cell>
          <cell r="H203">
            <v>0.15</v>
          </cell>
          <cell r="I203">
            <v>356.8</v>
          </cell>
          <cell r="J203">
            <v>1</v>
          </cell>
          <cell r="K203">
            <v>0</v>
          </cell>
        </row>
        <row r="204">
          <cell r="C204" t="str">
            <v>17b_10</v>
          </cell>
          <cell r="D204" t="str">
            <v>w24156</v>
          </cell>
          <cell r="E204">
            <v>100000</v>
          </cell>
          <cell r="F204">
            <v>10000</v>
          </cell>
          <cell r="G204">
            <v>0.15</v>
          </cell>
          <cell r="H204">
            <v>0.15</v>
          </cell>
          <cell r="I204">
            <v>356.8</v>
          </cell>
          <cell r="J204">
            <v>1</v>
          </cell>
          <cell r="K204">
            <v>0</v>
          </cell>
        </row>
        <row r="205">
          <cell r="C205" t="str">
            <v>18a_10</v>
          </cell>
          <cell r="D205" t="str">
            <v>w23232</v>
          </cell>
          <cell r="E205">
            <v>100000</v>
          </cell>
          <cell r="F205">
            <v>10000</v>
          </cell>
          <cell r="G205">
            <v>0.15</v>
          </cell>
          <cell r="H205">
            <v>0.15</v>
          </cell>
          <cell r="I205">
            <v>356.8</v>
          </cell>
          <cell r="J205">
            <v>1</v>
          </cell>
          <cell r="K205">
            <v>0</v>
          </cell>
        </row>
        <row r="206">
          <cell r="C206" t="str">
            <v>18b_10</v>
          </cell>
          <cell r="D206" t="str">
            <v>w23188</v>
          </cell>
          <cell r="E206">
            <v>100000</v>
          </cell>
          <cell r="F206">
            <v>10000</v>
          </cell>
          <cell r="G206">
            <v>0.15</v>
          </cell>
          <cell r="H206">
            <v>0.15</v>
          </cell>
          <cell r="I206">
            <v>356.8</v>
          </cell>
          <cell r="J206">
            <v>1</v>
          </cell>
          <cell r="K206">
            <v>0</v>
          </cell>
        </row>
        <row r="207">
          <cell r="C207" t="str">
            <v>19a_10</v>
          </cell>
          <cell r="D207" t="str">
            <v>w26415</v>
          </cell>
          <cell r="E207">
            <v>100000</v>
          </cell>
          <cell r="F207">
            <v>10000</v>
          </cell>
          <cell r="G207">
            <v>0.15</v>
          </cell>
          <cell r="H207">
            <v>0.15</v>
          </cell>
          <cell r="I207">
            <v>356.8</v>
          </cell>
          <cell r="J207">
            <v>1</v>
          </cell>
          <cell r="K207">
            <v>0</v>
          </cell>
        </row>
        <row r="208">
          <cell r="C208" t="str">
            <v>19b_10</v>
          </cell>
          <cell r="D208" t="str">
            <v>w26528</v>
          </cell>
          <cell r="E208">
            <v>100000</v>
          </cell>
          <cell r="F208">
            <v>10000</v>
          </cell>
          <cell r="G208">
            <v>0.15</v>
          </cell>
          <cell r="H208">
            <v>0.15</v>
          </cell>
          <cell r="I208">
            <v>356.8</v>
          </cell>
          <cell r="J208">
            <v>1</v>
          </cell>
          <cell r="K208">
            <v>0</v>
          </cell>
        </row>
        <row r="209">
          <cell r="C209" t="str">
            <v>20a_10</v>
          </cell>
          <cell r="D209" t="str">
            <v>w21504</v>
          </cell>
          <cell r="E209">
            <v>100000</v>
          </cell>
          <cell r="F209">
            <v>10000</v>
          </cell>
          <cell r="G209">
            <v>0.15</v>
          </cell>
          <cell r="H209">
            <v>0.15</v>
          </cell>
          <cell r="I209">
            <v>356.8</v>
          </cell>
          <cell r="J209">
            <v>1</v>
          </cell>
          <cell r="K209">
            <v>0</v>
          </cell>
        </row>
        <row r="210">
          <cell r="C210" t="str">
            <v>20b_10</v>
          </cell>
          <cell r="D210" t="str">
            <v>w22521</v>
          </cell>
          <cell r="E210">
            <v>100000</v>
          </cell>
          <cell r="F210">
            <v>10000</v>
          </cell>
          <cell r="G210">
            <v>0.15</v>
          </cell>
          <cell r="H210">
            <v>0.15</v>
          </cell>
          <cell r="I210">
            <v>356.8</v>
          </cell>
          <cell r="J210">
            <v>1</v>
          </cell>
          <cell r="K210">
            <v>0</v>
          </cell>
        </row>
        <row r="211">
          <cell r="C211" t="str">
            <v>21_10</v>
          </cell>
          <cell r="D211" t="str">
            <v>w11641</v>
          </cell>
          <cell r="E211">
            <v>100000</v>
          </cell>
          <cell r="F211">
            <v>10000</v>
          </cell>
          <cell r="G211">
            <v>0.15</v>
          </cell>
          <cell r="H211">
            <v>0.15</v>
          </cell>
          <cell r="I211">
            <v>356.8</v>
          </cell>
          <cell r="J211">
            <v>1</v>
          </cell>
          <cell r="K211">
            <v>0</v>
          </cell>
        </row>
        <row r="212">
          <cell r="C212" t="str">
            <v>99_2</v>
          </cell>
          <cell r="E212">
            <v>1728000</v>
          </cell>
          <cell r="F212">
            <v>52600</v>
          </cell>
          <cell r="G212">
            <v>2.74</v>
          </cell>
          <cell r="H212">
            <v>2.74</v>
          </cell>
          <cell r="I212">
            <v>600</v>
          </cell>
          <cell r="J212">
            <v>1</v>
          </cell>
          <cell r="K212">
            <v>0</v>
          </cell>
        </row>
        <row r="213">
          <cell r="C213" t="str">
            <v>99_3</v>
          </cell>
          <cell r="E213">
            <v>1728000</v>
          </cell>
          <cell r="F213">
            <v>52600</v>
          </cell>
          <cell r="G213">
            <v>2.74</v>
          </cell>
          <cell r="H213">
            <v>2.74</v>
          </cell>
          <cell r="I213">
            <v>600</v>
          </cell>
          <cell r="J213">
            <v>1</v>
          </cell>
          <cell r="K213">
            <v>0</v>
          </cell>
        </row>
        <row r="214">
          <cell r="C214" t="str">
            <v>99_4</v>
          </cell>
          <cell r="E214">
            <v>1728000</v>
          </cell>
          <cell r="F214">
            <v>52600</v>
          </cell>
          <cell r="G214">
            <v>2.74</v>
          </cell>
          <cell r="H214">
            <v>2.74</v>
          </cell>
          <cell r="I214">
            <v>600</v>
          </cell>
          <cell r="J214">
            <v>1</v>
          </cell>
          <cell r="K214">
            <v>0</v>
          </cell>
        </row>
        <row r="215">
          <cell r="C215" t="str">
            <v>99_5</v>
          </cell>
          <cell r="E215">
            <v>100000</v>
          </cell>
          <cell r="F215">
            <v>10000</v>
          </cell>
          <cell r="G215">
            <v>2</v>
          </cell>
          <cell r="H215">
            <v>2</v>
          </cell>
          <cell r="I215">
            <v>356.8</v>
          </cell>
          <cell r="J215">
            <v>1</v>
          </cell>
          <cell r="K215">
            <v>0</v>
          </cell>
        </row>
        <row r="216">
          <cell r="C216" t="str">
            <v>99_6</v>
          </cell>
          <cell r="E216">
            <v>100000</v>
          </cell>
          <cell r="F216">
            <v>10000</v>
          </cell>
          <cell r="G216">
            <v>2</v>
          </cell>
          <cell r="H216">
            <v>2</v>
          </cell>
          <cell r="I216">
            <v>356.8</v>
          </cell>
          <cell r="J216">
            <v>1</v>
          </cell>
          <cell r="K216">
            <v>0</v>
          </cell>
        </row>
        <row r="217">
          <cell r="C217" t="str">
            <v>99_7</v>
          </cell>
          <cell r="E217">
            <v>100000</v>
          </cell>
          <cell r="F217">
            <v>10000</v>
          </cell>
          <cell r="G217">
            <v>2</v>
          </cell>
          <cell r="H217">
            <v>2</v>
          </cell>
          <cell r="I217">
            <v>356.8</v>
          </cell>
          <cell r="J217">
            <v>1</v>
          </cell>
          <cell r="K217">
            <v>0</v>
          </cell>
        </row>
        <row r="218">
          <cell r="C218" t="str">
            <v>99_10</v>
          </cell>
          <cell r="E218">
            <v>100000</v>
          </cell>
          <cell r="F218">
            <v>10000</v>
          </cell>
          <cell r="G218">
            <v>0.15</v>
          </cell>
          <cell r="H218">
            <v>0.15</v>
          </cell>
          <cell r="I218">
            <v>356.8</v>
          </cell>
          <cell r="J218">
            <v>1</v>
          </cell>
          <cell r="K2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workbookViewId="0">
      <selection activeCell="E17" sqref="E17"/>
    </sheetView>
  </sheetViews>
  <sheetFormatPr defaultRowHeight="14.4"/>
  <cols>
    <col min="1" max="1" width="132.5546875" customWidth="1"/>
  </cols>
  <sheetData>
    <row r="1" spans="1:1" ht="21">
      <c r="A1" s="23" t="s">
        <v>313</v>
      </c>
    </row>
    <row r="2" spans="1:1" ht="28.8">
      <c r="A2" s="15" t="s">
        <v>314</v>
      </c>
    </row>
    <row r="4" spans="1:1">
      <c r="A4" s="16" t="s">
        <v>0</v>
      </c>
    </row>
    <row r="5" spans="1:1">
      <c r="A5" s="17" t="s">
        <v>1</v>
      </c>
    </row>
    <row r="6" spans="1:1" ht="28.8">
      <c r="A6" s="17" t="s">
        <v>2</v>
      </c>
    </row>
    <row r="7" spans="1:1">
      <c r="A7" s="17"/>
    </row>
    <row r="8" spans="1:1">
      <c r="A8" s="22" t="s">
        <v>3</v>
      </c>
    </row>
    <row r="9" spans="1:1">
      <c r="A9" s="17" t="s">
        <v>4</v>
      </c>
    </row>
    <row r="10" spans="1:1" ht="28.8">
      <c r="A10" s="17" t="s">
        <v>403</v>
      </c>
    </row>
    <row r="11" spans="1:1" ht="28.8">
      <c r="A11" s="17" t="s">
        <v>315</v>
      </c>
    </row>
    <row r="12" spans="1:1">
      <c r="A12" s="17"/>
    </row>
    <row r="13" spans="1:1">
      <c r="A13" s="21" t="s">
        <v>5</v>
      </c>
    </row>
    <row r="14" spans="1:1" ht="28.8">
      <c r="A14" s="53" t="s">
        <v>402</v>
      </c>
    </row>
    <row r="16" spans="1:1">
      <c r="A16" t="s">
        <v>6</v>
      </c>
    </row>
    <row r="17" spans="1:11">
      <c r="A17" t="s">
        <v>7</v>
      </c>
    </row>
    <row r="19" spans="1:11" ht="37.950000000000003" customHeight="1">
      <c r="A19" s="26"/>
      <c r="B19" s="26"/>
      <c r="C19" s="26"/>
      <c r="D19" s="26"/>
      <c r="E19" s="26"/>
      <c r="F19" s="26"/>
      <c r="G19" s="26"/>
      <c r="H19" s="26"/>
      <c r="I19" s="26"/>
      <c r="J19" s="26"/>
      <c r="K19" s="26"/>
    </row>
  </sheetData>
  <customSheetViews>
    <customSheetView guid="{336DB18B-9DDF-400C-85CE-D0C109C22B75}">
      <selection activeCell="A6" sqref="A6"/>
      <pageMargins left="0" right="0" top="0" bottom="0" header="0" footer="0"/>
    </customSheetView>
  </customSheetViews>
  <mergeCells count="1">
    <mergeCell ref="A19:K19"/>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
  <sheetViews>
    <sheetView zoomScale="80" zoomScaleNormal="80" workbookViewId="0">
      <selection activeCell="Z3" sqref="Z3"/>
    </sheetView>
  </sheetViews>
  <sheetFormatPr defaultRowHeight="14.4"/>
  <cols>
    <col min="1" max="1" width="23.5546875" style="3" customWidth="1"/>
    <col min="2" max="2" width="14.33203125" style="3" customWidth="1"/>
    <col min="3" max="4" width="13.6640625" style="6" customWidth="1"/>
    <col min="5" max="5" width="25.5546875" style="3" customWidth="1"/>
    <col min="6" max="9" width="8.88671875" style="3"/>
    <col min="10" max="10" width="8.6640625" style="12"/>
    <col min="11" max="11" width="8.88671875" style="12"/>
    <col min="12" max="12" width="8.6640625" style="12"/>
    <col min="13" max="14" width="8.88671875" style="12"/>
    <col min="15" max="15" width="9.33203125" style="12"/>
    <col min="16" max="16" width="8.88671875" style="12"/>
    <col min="17" max="17" width="9.33203125" style="12"/>
    <col min="18" max="18" width="8.88671875" style="12"/>
    <col min="19" max="19" width="8.6640625" style="12"/>
    <col min="20" max="20" width="22.6640625" style="3" customWidth="1"/>
    <col min="21" max="22" width="8.88671875" style="3"/>
    <col min="23" max="23" width="11.33203125" style="3" customWidth="1"/>
    <col min="24" max="24" width="8.88671875" style="3"/>
    <col min="25" max="25" width="12.33203125" style="3" customWidth="1"/>
    <col min="26" max="26" width="12.6640625" style="3" customWidth="1"/>
    <col min="27" max="16384" width="8.88671875" style="3"/>
  </cols>
  <sheetData>
    <row r="1" spans="1:26" ht="82.8">
      <c r="A1" s="38" t="s">
        <v>8</v>
      </c>
      <c r="B1" s="38" t="s">
        <v>9</v>
      </c>
      <c r="C1" s="38" t="s">
        <v>321</v>
      </c>
      <c r="D1" s="38" t="s">
        <v>10</v>
      </c>
      <c r="E1" s="33" t="s">
        <v>319</v>
      </c>
      <c r="F1" s="31" t="s">
        <v>11</v>
      </c>
      <c r="G1" s="32" t="s">
        <v>12</v>
      </c>
      <c r="H1" s="31" t="s">
        <v>13</v>
      </c>
      <c r="I1" s="31" t="s">
        <v>14</v>
      </c>
      <c r="J1" s="31" t="s">
        <v>15</v>
      </c>
      <c r="K1" s="31" t="s">
        <v>16</v>
      </c>
      <c r="L1" s="31" t="s">
        <v>17</v>
      </c>
      <c r="M1" s="33" t="s">
        <v>18</v>
      </c>
      <c r="N1" s="31" t="s">
        <v>19</v>
      </c>
      <c r="O1" s="31" t="s">
        <v>20</v>
      </c>
      <c r="P1" s="34" t="s">
        <v>21</v>
      </c>
      <c r="Q1" s="34" t="s">
        <v>22</v>
      </c>
      <c r="R1" s="31" t="s">
        <v>23</v>
      </c>
      <c r="S1" s="31" t="s">
        <v>24</v>
      </c>
      <c r="T1" s="32" t="s">
        <v>25</v>
      </c>
      <c r="U1" s="33" t="s">
        <v>26</v>
      </c>
      <c r="V1" s="33" t="s">
        <v>27</v>
      </c>
      <c r="W1" s="31" t="s">
        <v>28</v>
      </c>
      <c r="X1" s="30" t="s">
        <v>29</v>
      </c>
      <c r="Y1" s="31" t="s">
        <v>30</v>
      </c>
      <c r="Z1" s="35" t="s">
        <v>31</v>
      </c>
    </row>
    <row r="2" spans="1:26" s="12" customFormat="1" ht="28.8">
      <c r="A2" s="39" t="s">
        <v>49</v>
      </c>
      <c r="B2" s="40" t="s">
        <v>40</v>
      </c>
      <c r="C2" s="41" t="s">
        <v>320</v>
      </c>
      <c r="D2" s="40" t="s">
        <v>40</v>
      </c>
      <c r="E2" s="42" t="s">
        <v>50</v>
      </c>
      <c r="F2" s="42" t="s">
        <v>35</v>
      </c>
      <c r="G2" s="42" t="s">
        <v>316</v>
      </c>
      <c r="H2" s="42" t="s">
        <v>317</v>
      </c>
      <c r="I2" s="42" t="s">
        <v>33</v>
      </c>
      <c r="J2" s="43">
        <v>1.2</v>
      </c>
      <c r="K2" s="42" t="s">
        <v>34</v>
      </c>
      <c r="L2" s="42" t="s">
        <v>37</v>
      </c>
      <c r="M2" s="44">
        <v>1</v>
      </c>
      <c r="N2" s="42" t="s">
        <v>47</v>
      </c>
      <c r="O2" s="44">
        <v>1.2</v>
      </c>
      <c r="P2" s="44">
        <f t="shared" ref="P2" si="0">J2*M2</f>
        <v>1.2</v>
      </c>
      <c r="Q2" s="44">
        <v>1.2</v>
      </c>
      <c r="R2" s="42" t="s">
        <v>37</v>
      </c>
      <c r="S2" s="42" t="s">
        <v>43</v>
      </c>
      <c r="T2" s="45"/>
      <c r="U2" s="42" t="s">
        <v>318</v>
      </c>
      <c r="V2" s="46" t="s">
        <v>51</v>
      </c>
      <c r="W2" s="47" t="s">
        <v>41</v>
      </c>
      <c r="X2" s="48" t="s">
        <v>42</v>
      </c>
      <c r="Y2" s="37"/>
      <c r="Z2" s="36" t="s">
        <v>322</v>
      </c>
    </row>
  </sheetData>
  <customSheetViews>
    <customSheetView guid="{336DB18B-9DDF-400C-85CE-D0C109C22B75}" scale="80" showAutoFilter="1" topLeftCell="A145">
      <selection activeCell="A141" sqref="A141"/>
      <pageMargins left="0" right="0" top="0" bottom="0" header="0" footer="0"/>
      <pageSetup orientation="portrait" horizontalDpi="1200" verticalDpi="1200" r:id="rId1"/>
      <autoFilter ref="A2:Z219" xr:uid="{00000000-0000-0000-0000-000000000000}"/>
    </customSheetView>
  </customSheetViews>
  <pageMargins left="0.7" right="0.7" top="0.75" bottom="0.75" header="0.3" footer="0.3"/>
  <pageSetup orientation="portrait" horizontalDpi="1200" verticalDpi="1200" r:id="rId2"/>
  <ignoredErrors>
    <ignoredError sqref="R2 L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410D6-480B-4E08-AD25-28E8C79507C8}">
  <dimension ref="A1:N162"/>
  <sheetViews>
    <sheetView zoomScale="110" zoomScaleNormal="110" workbookViewId="0">
      <selection activeCell="D60" sqref="D60"/>
    </sheetView>
  </sheetViews>
  <sheetFormatPr defaultRowHeight="14.4"/>
  <cols>
    <col min="1" max="1" width="15.33203125" customWidth="1"/>
    <col min="2" max="2" width="13.44140625" customWidth="1"/>
    <col min="3" max="4" width="14.5546875" customWidth="1"/>
  </cols>
  <sheetData>
    <row r="1" spans="1:14" ht="18">
      <c r="A1" s="29" t="s">
        <v>127</v>
      </c>
      <c r="B1" s="29"/>
      <c r="C1" s="29"/>
      <c r="D1" s="29"/>
      <c r="E1" s="29"/>
      <c r="F1" s="29"/>
      <c r="G1" s="29"/>
      <c r="H1" s="29"/>
      <c r="I1" s="29"/>
      <c r="J1" s="29"/>
      <c r="K1" s="29"/>
      <c r="L1" s="29"/>
      <c r="M1" s="29"/>
      <c r="N1" s="29"/>
    </row>
    <row r="3" spans="1:14">
      <c r="A3" t="s">
        <v>128</v>
      </c>
    </row>
    <row r="4" spans="1:14">
      <c r="A4" s="9" t="s">
        <v>129</v>
      </c>
    </row>
    <row r="5" spans="1:14">
      <c r="A5" t="s">
        <v>130</v>
      </c>
    </row>
    <row r="6" spans="1:14">
      <c r="A6" t="s">
        <v>131</v>
      </c>
    </row>
    <row r="8" spans="1:14">
      <c r="A8" s="11" t="s">
        <v>132</v>
      </c>
    </row>
    <row r="10" spans="1:14">
      <c r="A10" t="s">
        <v>133</v>
      </c>
    </row>
    <row r="11" spans="1:14">
      <c r="A11" t="s">
        <v>134</v>
      </c>
    </row>
    <row r="13" spans="1:14">
      <c r="A13" s="7" t="s">
        <v>69</v>
      </c>
      <c r="B13" s="7" t="s">
        <v>69</v>
      </c>
      <c r="C13" s="7" t="s">
        <v>69</v>
      </c>
      <c r="D13" s="7" t="s">
        <v>69</v>
      </c>
      <c r="E13" s="7" t="s">
        <v>69</v>
      </c>
    </row>
    <row r="14" spans="1:14">
      <c r="A14" s="7">
        <v>1</v>
      </c>
      <c r="B14" s="7">
        <v>6</v>
      </c>
      <c r="C14" s="7" t="s">
        <v>135</v>
      </c>
      <c r="D14" s="7" t="s">
        <v>136</v>
      </c>
      <c r="E14" s="7">
        <v>21</v>
      </c>
    </row>
    <row r="15" spans="1:14">
      <c r="A15" s="7">
        <v>2</v>
      </c>
      <c r="B15" s="7">
        <v>7</v>
      </c>
      <c r="C15" s="7" t="s">
        <v>137</v>
      </c>
      <c r="D15" s="7" t="s">
        <v>138</v>
      </c>
    </row>
    <row r="16" spans="1:14">
      <c r="A16" s="7">
        <v>3</v>
      </c>
      <c r="B16" s="7">
        <v>8</v>
      </c>
      <c r="C16" s="7">
        <v>13</v>
      </c>
      <c r="D16" s="7" t="s">
        <v>139</v>
      </c>
    </row>
    <row r="17" spans="1:4">
      <c r="A17" s="7">
        <v>4</v>
      </c>
      <c r="B17" s="7">
        <v>9</v>
      </c>
      <c r="C17" s="7">
        <v>14</v>
      </c>
      <c r="D17" s="7" t="s">
        <v>140</v>
      </c>
    </row>
    <row r="18" spans="1:4">
      <c r="A18" s="7">
        <v>5</v>
      </c>
      <c r="B18" s="7" t="s">
        <v>141</v>
      </c>
      <c r="C18" s="7" t="s">
        <v>142</v>
      </c>
      <c r="D18" s="7" t="s">
        <v>143</v>
      </c>
    </row>
    <row r="20" spans="1:4">
      <c r="A20" t="s">
        <v>144</v>
      </c>
    </row>
    <row r="22" spans="1:4">
      <c r="A22" t="s">
        <v>145</v>
      </c>
    </row>
    <row r="23" spans="1:4">
      <c r="A23" t="s">
        <v>146</v>
      </c>
    </row>
    <row r="24" spans="1:4">
      <c r="A24" t="s">
        <v>147</v>
      </c>
    </row>
    <row r="25" spans="1:4">
      <c r="A25" t="s">
        <v>148</v>
      </c>
    </row>
    <row r="27" spans="1:4">
      <c r="A27" t="s">
        <v>149</v>
      </c>
    </row>
    <row r="29" spans="1:4">
      <c r="A29" t="s">
        <v>150</v>
      </c>
    </row>
    <row r="31" spans="1:4">
      <c r="A31" t="s">
        <v>151</v>
      </c>
    </row>
    <row r="32" spans="1:4">
      <c r="A32" t="s">
        <v>152</v>
      </c>
    </row>
    <row r="34" spans="1:4">
      <c r="A34" t="s">
        <v>153</v>
      </c>
    </row>
    <row r="35" spans="1:4">
      <c r="A35" t="s">
        <v>154</v>
      </c>
    </row>
    <row r="36" spans="1:4">
      <c r="A36" t="s">
        <v>155</v>
      </c>
    </row>
    <row r="37" spans="1:4">
      <c r="A37" t="s">
        <v>156</v>
      </c>
    </row>
    <row r="38" spans="1:4">
      <c r="A38" t="s">
        <v>157</v>
      </c>
    </row>
    <row r="40" spans="1:4">
      <c r="A40" s="25" t="s">
        <v>158</v>
      </c>
      <c r="B40" s="28" t="s">
        <v>159</v>
      </c>
      <c r="C40" s="28"/>
      <c r="D40" s="25" t="s">
        <v>25</v>
      </c>
    </row>
    <row r="41" spans="1:4">
      <c r="A41" s="3" t="s">
        <v>160</v>
      </c>
      <c r="B41" s="27" t="s">
        <v>161</v>
      </c>
      <c r="C41" s="27"/>
      <c r="D41" t="s">
        <v>162</v>
      </c>
    </row>
    <row r="42" spans="1:4">
      <c r="A42" s="3" t="s">
        <v>36</v>
      </c>
      <c r="B42" s="24" t="s">
        <v>36</v>
      </c>
      <c r="C42" s="24"/>
    </row>
    <row r="43" spans="1:4">
      <c r="A43" s="3" t="s">
        <v>39</v>
      </c>
      <c r="B43" s="27" t="s">
        <v>39</v>
      </c>
      <c r="C43" s="27"/>
    </row>
    <row r="44" spans="1:4">
      <c r="A44" s="3" t="s">
        <v>163</v>
      </c>
      <c r="B44" s="27" t="s">
        <v>163</v>
      </c>
      <c r="C44" s="27"/>
      <c r="D44" t="s">
        <v>164</v>
      </c>
    </row>
    <row r="45" spans="1:4">
      <c r="A45" s="3" t="s">
        <v>38</v>
      </c>
      <c r="B45" s="27" t="s">
        <v>38</v>
      </c>
      <c r="C45" s="27"/>
      <c r="D45" t="s">
        <v>165</v>
      </c>
    </row>
    <row r="46" spans="1:4">
      <c r="A46" s="3" t="s">
        <v>166</v>
      </c>
      <c r="B46" s="27" t="s">
        <v>167</v>
      </c>
      <c r="C46" s="27"/>
      <c r="D46" t="s">
        <v>168</v>
      </c>
    </row>
    <row r="47" spans="1:4">
      <c r="A47" s="3" t="s">
        <v>169</v>
      </c>
      <c r="B47" s="27" t="s">
        <v>170</v>
      </c>
      <c r="C47" s="27"/>
      <c r="D47" t="s">
        <v>171</v>
      </c>
    </row>
    <row r="48" spans="1:4">
      <c r="A48" s="3" t="s">
        <v>172</v>
      </c>
      <c r="B48" s="24" t="s">
        <v>172</v>
      </c>
      <c r="C48" s="24"/>
    </row>
    <row r="49" spans="1:4">
      <c r="A49" s="3" t="s">
        <v>173</v>
      </c>
      <c r="B49" s="27" t="s">
        <v>174</v>
      </c>
      <c r="C49" s="27"/>
      <c r="D49" t="s">
        <v>175</v>
      </c>
    </row>
    <row r="50" spans="1:4">
      <c r="A50" s="3" t="s">
        <v>102</v>
      </c>
      <c r="B50" s="27"/>
      <c r="C50" s="27"/>
      <c r="D50" t="s">
        <v>176</v>
      </c>
    </row>
    <row r="51" spans="1:4">
      <c r="A51" s="3" t="s">
        <v>177</v>
      </c>
      <c r="B51" s="27" t="s">
        <v>178</v>
      </c>
      <c r="C51" s="27"/>
    </row>
    <row r="52" spans="1:4">
      <c r="A52" s="3" t="s">
        <v>45</v>
      </c>
      <c r="B52" s="27" t="s">
        <v>45</v>
      </c>
      <c r="C52" s="27"/>
      <c r="D52" t="s">
        <v>175</v>
      </c>
    </row>
    <row r="53" spans="1:4">
      <c r="A53" s="3" t="s">
        <v>179</v>
      </c>
      <c r="B53" s="27" t="s">
        <v>48</v>
      </c>
      <c r="C53" s="27"/>
      <c r="D53" t="s">
        <v>180</v>
      </c>
    </row>
    <row r="54" spans="1:4">
      <c r="A54" s="3" t="s">
        <v>181</v>
      </c>
      <c r="B54" s="27" t="s">
        <v>42</v>
      </c>
      <c r="C54" s="27"/>
      <c r="D54" t="s">
        <v>182</v>
      </c>
    </row>
    <row r="55" spans="1:4">
      <c r="A55" s="3" t="s">
        <v>183</v>
      </c>
      <c r="B55" s="27" t="s">
        <v>46</v>
      </c>
      <c r="C55" s="27"/>
      <c r="D55" t="s">
        <v>182</v>
      </c>
    </row>
    <row r="56" spans="1:4">
      <c r="A56" s="3" t="s">
        <v>184</v>
      </c>
      <c r="B56" s="27" t="s">
        <v>185</v>
      </c>
      <c r="C56" s="27"/>
    </row>
    <row r="57" spans="1:4">
      <c r="A57" s="3" t="s">
        <v>186</v>
      </c>
      <c r="B57" s="27" t="s">
        <v>186</v>
      </c>
      <c r="C57" s="27"/>
      <c r="D57" t="s">
        <v>187</v>
      </c>
    </row>
    <row r="58" spans="1:4">
      <c r="A58" s="3" t="s">
        <v>188</v>
      </c>
      <c r="B58" s="27"/>
      <c r="C58" s="27"/>
      <c r="D58" t="s">
        <v>189</v>
      </c>
    </row>
    <row r="59" spans="1:4">
      <c r="A59" s="3" t="s">
        <v>103</v>
      </c>
      <c r="B59" s="27" t="s">
        <v>190</v>
      </c>
      <c r="C59" s="27"/>
      <c r="D59" t="s">
        <v>162</v>
      </c>
    </row>
    <row r="60" spans="1:4">
      <c r="A60" s="3" t="s">
        <v>191</v>
      </c>
      <c r="B60" s="27" t="s">
        <v>191</v>
      </c>
      <c r="C60" s="27"/>
      <c r="D60" t="s">
        <v>192</v>
      </c>
    </row>
    <row r="61" spans="1:4">
      <c r="A61" s="3" t="s">
        <v>32</v>
      </c>
      <c r="B61" s="27" t="s">
        <v>193</v>
      </c>
      <c r="C61" s="27"/>
      <c r="D61" t="s">
        <v>175</v>
      </c>
    </row>
    <row r="62" spans="1:4">
      <c r="A62" s="3" t="s">
        <v>194</v>
      </c>
      <c r="B62" s="27" t="s">
        <v>194</v>
      </c>
      <c r="C62" s="27"/>
      <c r="D62" t="s">
        <v>195</v>
      </c>
    </row>
    <row r="63" spans="1:4">
      <c r="A63" t="s">
        <v>196</v>
      </c>
      <c r="B63" s="27" t="s">
        <v>197</v>
      </c>
      <c r="C63" s="27"/>
      <c r="D63" t="s">
        <v>162</v>
      </c>
    </row>
    <row r="64" spans="1:4">
      <c r="A64" s="3" t="s">
        <v>198</v>
      </c>
      <c r="B64" s="27" t="s">
        <v>199</v>
      </c>
      <c r="C64" s="27"/>
      <c r="D64" t="s">
        <v>200</v>
      </c>
    </row>
    <row r="66" spans="1:2">
      <c r="A66" s="10" t="s">
        <v>10</v>
      </c>
      <c r="B66" s="25" t="s">
        <v>201</v>
      </c>
    </row>
    <row r="67" spans="1:2">
      <c r="A67" s="3" t="s">
        <v>36</v>
      </c>
      <c r="B67" t="s">
        <v>36</v>
      </c>
    </row>
    <row r="68" spans="1:2">
      <c r="A68" s="3" t="s">
        <v>36</v>
      </c>
      <c r="B68" t="s">
        <v>202</v>
      </c>
    </row>
    <row r="69" spans="1:2">
      <c r="A69" s="3" t="s">
        <v>36</v>
      </c>
      <c r="B69" t="s">
        <v>203</v>
      </c>
    </row>
    <row r="70" spans="1:2">
      <c r="A70" s="3" t="s">
        <v>36</v>
      </c>
      <c r="B70" t="s">
        <v>204</v>
      </c>
    </row>
    <row r="71" spans="1:2">
      <c r="A71" s="3" t="s">
        <v>36</v>
      </c>
      <c r="B71" t="s">
        <v>205</v>
      </c>
    </row>
    <row r="72" spans="1:2">
      <c r="A72" s="3" t="s">
        <v>44</v>
      </c>
      <c r="B72" t="s">
        <v>44</v>
      </c>
    </row>
    <row r="73" spans="1:2">
      <c r="A73" s="3" t="s">
        <v>44</v>
      </c>
      <c r="B73" t="s">
        <v>206</v>
      </c>
    </row>
    <row r="74" spans="1:2">
      <c r="A74" s="3" t="s">
        <v>207</v>
      </c>
      <c r="B74" t="s">
        <v>208</v>
      </c>
    </row>
    <row r="75" spans="1:2">
      <c r="A75" s="3" t="s">
        <v>207</v>
      </c>
      <c r="B75" t="s">
        <v>209</v>
      </c>
    </row>
    <row r="76" spans="1:2">
      <c r="A76" s="3" t="s">
        <v>207</v>
      </c>
      <c r="B76" t="s">
        <v>210</v>
      </c>
    </row>
    <row r="77" spans="1:2">
      <c r="A77" s="3" t="s">
        <v>207</v>
      </c>
      <c r="B77" t="s">
        <v>211</v>
      </c>
    </row>
    <row r="78" spans="1:2">
      <c r="A78" s="3" t="s">
        <v>207</v>
      </c>
      <c r="B78" t="s">
        <v>44</v>
      </c>
    </row>
    <row r="79" spans="1:2">
      <c r="A79" s="3" t="s">
        <v>207</v>
      </c>
      <c r="B79" t="s">
        <v>212</v>
      </c>
    </row>
    <row r="80" spans="1:2">
      <c r="A80" s="3" t="s">
        <v>207</v>
      </c>
      <c r="B80" t="s">
        <v>213</v>
      </c>
    </row>
    <row r="81" spans="1:2">
      <c r="A81" s="3" t="s">
        <v>207</v>
      </c>
      <c r="B81" t="s">
        <v>214</v>
      </c>
    </row>
    <row r="82" spans="1:2">
      <c r="A82" s="3" t="s">
        <v>207</v>
      </c>
      <c r="B82" t="s">
        <v>215</v>
      </c>
    </row>
    <row r="83" spans="1:2">
      <c r="A83" s="3" t="s">
        <v>207</v>
      </c>
      <c r="B83" t="s">
        <v>216</v>
      </c>
    </row>
    <row r="84" spans="1:2">
      <c r="A84" s="3" t="s">
        <v>207</v>
      </c>
      <c r="B84" t="s">
        <v>217</v>
      </c>
    </row>
    <row r="85" spans="1:2">
      <c r="A85" s="3" t="s">
        <v>207</v>
      </c>
      <c r="B85" t="s">
        <v>218</v>
      </c>
    </row>
    <row r="86" spans="1:2">
      <c r="A86" s="3" t="s">
        <v>207</v>
      </c>
      <c r="B86" t="s">
        <v>219</v>
      </c>
    </row>
    <row r="87" spans="1:2">
      <c r="A87" s="3" t="s">
        <v>207</v>
      </c>
      <c r="B87" t="s">
        <v>220</v>
      </c>
    </row>
    <row r="88" spans="1:2">
      <c r="A88" s="3" t="s">
        <v>207</v>
      </c>
      <c r="B88" t="s">
        <v>221</v>
      </c>
    </row>
    <row r="89" spans="1:2">
      <c r="A89" s="3" t="s">
        <v>207</v>
      </c>
      <c r="B89" t="s">
        <v>222</v>
      </c>
    </row>
    <row r="90" spans="1:2">
      <c r="A90" s="3" t="s">
        <v>179</v>
      </c>
      <c r="B90" t="s">
        <v>223</v>
      </c>
    </row>
    <row r="91" spans="1:2">
      <c r="A91" s="3" t="s">
        <v>179</v>
      </c>
      <c r="B91" t="s">
        <v>224</v>
      </c>
    </row>
    <row r="92" spans="1:2">
      <c r="A92" s="3" t="s">
        <v>179</v>
      </c>
      <c r="B92" t="s">
        <v>48</v>
      </c>
    </row>
    <row r="93" spans="1:2">
      <c r="A93" s="3" t="s">
        <v>179</v>
      </c>
      <c r="B93" t="s">
        <v>225</v>
      </c>
    </row>
    <row r="94" spans="1:2">
      <c r="A94" s="3" t="s">
        <v>181</v>
      </c>
      <c r="B94" t="s">
        <v>226</v>
      </c>
    </row>
    <row r="95" spans="1:2">
      <c r="A95" s="3" t="s">
        <v>181</v>
      </c>
      <c r="B95" t="s">
        <v>227</v>
      </c>
    </row>
    <row r="96" spans="1:2">
      <c r="A96" s="3" t="s">
        <v>181</v>
      </c>
      <c r="B96" t="s">
        <v>228</v>
      </c>
    </row>
    <row r="97" spans="1:2">
      <c r="A97" s="3" t="s">
        <v>181</v>
      </c>
      <c r="B97" t="s">
        <v>229</v>
      </c>
    </row>
    <row r="98" spans="1:2">
      <c r="A98" s="3" t="s">
        <v>181</v>
      </c>
      <c r="B98" t="s">
        <v>230</v>
      </c>
    </row>
    <row r="99" spans="1:2">
      <c r="A99" s="3" t="s">
        <v>181</v>
      </c>
      <c r="B99" t="s">
        <v>231</v>
      </c>
    </row>
    <row r="100" spans="1:2">
      <c r="A100" s="3" t="s">
        <v>181</v>
      </c>
      <c r="B100" t="s">
        <v>232</v>
      </c>
    </row>
    <row r="101" spans="1:2">
      <c r="A101" s="3" t="s">
        <v>181</v>
      </c>
      <c r="B101" t="s">
        <v>233</v>
      </c>
    </row>
    <row r="102" spans="1:2">
      <c r="A102" s="3" t="s">
        <v>181</v>
      </c>
      <c r="B102" t="s">
        <v>234</v>
      </c>
    </row>
    <row r="103" spans="1:2">
      <c r="A103" s="3" t="s">
        <v>181</v>
      </c>
      <c r="B103" t="s">
        <v>235</v>
      </c>
    </row>
    <row r="104" spans="1:2">
      <c r="A104" s="3" t="s">
        <v>181</v>
      </c>
      <c r="B104" t="s">
        <v>236</v>
      </c>
    </row>
    <row r="105" spans="1:2">
      <c r="A105" s="3" t="s">
        <v>181</v>
      </c>
      <c r="B105" t="s">
        <v>237</v>
      </c>
    </row>
    <row r="106" spans="1:2">
      <c r="A106" s="3" t="s">
        <v>181</v>
      </c>
      <c r="B106" t="s">
        <v>238</v>
      </c>
    </row>
    <row r="107" spans="1:2">
      <c r="A107" s="3" t="s">
        <v>181</v>
      </c>
      <c r="B107" t="s">
        <v>239</v>
      </c>
    </row>
    <row r="108" spans="1:2">
      <c r="A108" s="3" t="s">
        <v>181</v>
      </c>
      <c r="B108" t="s">
        <v>240</v>
      </c>
    </row>
    <row r="109" spans="1:2">
      <c r="A109" s="3" t="s">
        <v>183</v>
      </c>
      <c r="B109" t="s">
        <v>241</v>
      </c>
    </row>
    <row r="110" spans="1:2">
      <c r="A110" s="3" t="s">
        <v>183</v>
      </c>
      <c r="B110" t="s">
        <v>242</v>
      </c>
    </row>
    <row r="111" spans="1:2">
      <c r="A111" s="3" t="s">
        <v>183</v>
      </c>
      <c r="B111" t="s">
        <v>243</v>
      </c>
    </row>
    <row r="112" spans="1:2">
      <c r="A112" s="3" t="s">
        <v>183</v>
      </c>
      <c r="B112" t="s">
        <v>244</v>
      </c>
    </row>
    <row r="113" spans="1:2">
      <c r="A113" s="3" t="s">
        <v>183</v>
      </c>
      <c r="B113" t="s">
        <v>245</v>
      </c>
    </row>
    <row r="114" spans="1:2">
      <c r="A114" s="3" t="s">
        <v>173</v>
      </c>
      <c r="B114" t="s">
        <v>246</v>
      </c>
    </row>
    <row r="115" spans="1:2">
      <c r="A115" s="3" t="s">
        <v>173</v>
      </c>
      <c r="B115" t="s">
        <v>247</v>
      </c>
    </row>
    <row r="116" spans="1:2">
      <c r="A116" s="3" t="s">
        <v>173</v>
      </c>
      <c r="B116" t="s">
        <v>248</v>
      </c>
    </row>
    <row r="117" spans="1:2">
      <c r="A117" s="3" t="s">
        <v>173</v>
      </c>
      <c r="B117" t="s">
        <v>249</v>
      </c>
    </row>
    <row r="118" spans="1:2">
      <c r="A118" s="3" t="s">
        <v>173</v>
      </c>
      <c r="B118" t="s">
        <v>250</v>
      </c>
    </row>
    <row r="119" spans="1:2">
      <c r="A119" s="3" t="s">
        <v>173</v>
      </c>
      <c r="B119" t="s">
        <v>251</v>
      </c>
    </row>
    <row r="120" spans="1:2">
      <c r="A120" s="3" t="s">
        <v>32</v>
      </c>
      <c r="B120" t="s">
        <v>252</v>
      </c>
    </row>
    <row r="121" spans="1:2">
      <c r="A121" s="3" t="s">
        <v>32</v>
      </c>
      <c r="B121" t="s">
        <v>253</v>
      </c>
    </row>
    <row r="122" spans="1:2">
      <c r="A122" s="3" t="s">
        <v>32</v>
      </c>
      <c r="B122" t="s">
        <v>254</v>
      </c>
    </row>
    <row r="123" spans="1:2">
      <c r="A123" s="3" t="s">
        <v>32</v>
      </c>
      <c r="B123" t="s">
        <v>255</v>
      </c>
    </row>
    <row r="124" spans="1:2">
      <c r="A124" s="3" t="s">
        <v>32</v>
      </c>
      <c r="B124" t="s">
        <v>256</v>
      </c>
    </row>
    <row r="125" spans="1:2">
      <c r="A125" s="3" t="s">
        <v>32</v>
      </c>
      <c r="B125" t="s">
        <v>257</v>
      </c>
    </row>
    <row r="126" spans="1:2">
      <c r="A126" s="3" t="s">
        <v>32</v>
      </c>
      <c r="B126" t="s">
        <v>258</v>
      </c>
    </row>
    <row r="127" spans="1:2">
      <c r="A127" s="3" t="s">
        <v>32</v>
      </c>
      <c r="B127" t="s">
        <v>259</v>
      </c>
    </row>
    <row r="128" spans="1:2">
      <c r="A128" s="3" t="s">
        <v>32</v>
      </c>
      <c r="B128" t="s">
        <v>260</v>
      </c>
    </row>
    <row r="129" spans="1:2">
      <c r="A129" s="3" t="s">
        <v>32</v>
      </c>
      <c r="B129" t="s">
        <v>261</v>
      </c>
    </row>
    <row r="130" spans="1:2">
      <c r="A130" s="3" t="s">
        <v>32</v>
      </c>
      <c r="B130" t="s">
        <v>262</v>
      </c>
    </row>
    <row r="131" spans="1:2">
      <c r="A131" s="3" t="s">
        <v>32</v>
      </c>
      <c r="B131" t="s">
        <v>263</v>
      </c>
    </row>
    <row r="132" spans="1:2">
      <c r="A132" s="3" t="s">
        <v>32</v>
      </c>
      <c r="B132" t="s">
        <v>264</v>
      </c>
    </row>
    <row r="133" spans="1:2">
      <c r="A133" s="3" t="s">
        <v>32</v>
      </c>
      <c r="B133" t="s">
        <v>265</v>
      </c>
    </row>
    <row r="134" spans="1:2">
      <c r="A134" s="3" t="s">
        <v>32</v>
      </c>
      <c r="B134" t="s">
        <v>266</v>
      </c>
    </row>
    <row r="135" spans="1:2">
      <c r="A135" s="3" t="s">
        <v>32</v>
      </c>
      <c r="B135" t="s">
        <v>267</v>
      </c>
    </row>
    <row r="136" spans="1:2">
      <c r="A136" s="3" t="s">
        <v>32</v>
      </c>
      <c r="B136" t="s">
        <v>268</v>
      </c>
    </row>
    <row r="137" spans="1:2">
      <c r="A137" s="3" t="s">
        <v>32</v>
      </c>
      <c r="B137" t="s">
        <v>269</v>
      </c>
    </row>
    <row r="138" spans="1:2">
      <c r="A138" s="3" t="s">
        <v>32</v>
      </c>
      <c r="B138" t="s">
        <v>270</v>
      </c>
    </row>
    <row r="139" spans="1:2">
      <c r="A139" s="3" t="s">
        <v>32</v>
      </c>
      <c r="B139" t="s">
        <v>271</v>
      </c>
    </row>
    <row r="140" spans="1:2">
      <c r="A140" s="3" t="s">
        <v>32</v>
      </c>
      <c r="B140" t="s">
        <v>272</v>
      </c>
    </row>
    <row r="141" spans="1:2">
      <c r="A141" s="3" t="s">
        <v>32</v>
      </c>
      <c r="B141" t="s">
        <v>273</v>
      </c>
    </row>
    <row r="142" spans="1:2">
      <c r="A142" s="3" t="s">
        <v>32</v>
      </c>
      <c r="B142" t="s">
        <v>274</v>
      </c>
    </row>
    <row r="143" spans="1:2">
      <c r="A143" s="3" t="s">
        <v>32</v>
      </c>
      <c r="B143" t="s">
        <v>275</v>
      </c>
    </row>
    <row r="144" spans="1:2">
      <c r="A144" s="3" t="s">
        <v>32</v>
      </c>
      <c r="B144" t="s">
        <v>276</v>
      </c>
    </row>
    <row r="145" spans="1:2">
      <c r="A145" s="3" t="s">
        <v>32</v>
      </c>
      <c r="B145" t="s">
        <v>277</v>
      </c>
    </row>
    <row r="146" spans="1:2">
      <c r="A146" s="3" t="s">
        <v>32</v>
      </c>
      <c r="B146" t="s">
        <v>278</v>
      </c>
    </row>
    <row r="147" spans="1:2">
      <c r="A147" s="3" t="s">
        <v>32</v>
      </c>
      <c r="B147" t="s">
        <v>279</v>
      </c>
    </row>
    <row r="148" spans="1:2">
      <c r="A148" s="3" t="s">
        <v>32</v>
      </c>
      <c r="B148" t="s">
        <v>280</v>
      </c>
    </row>
    <row r="149" spans="1:2">
      <c r="A149" s="3" t="s">
        <v>32</v>
      </c>
      <c r="B149" t="s">
        <v>281</v>
      </c>
    </row>
    <row r="150" spans="1:2">
      <c r="A150" s="3" t="s">
        <v>32</v>
      </c>
      <c r="B150" t="s">
        <v>282</v>
      </c>
    </row>
    <row r="151" spans="1:2">
      <c r="A151" s="3" t="s">
        <v>32</v>
      </c>
      <c r="B151" t="s">
        <v>283</v>
      </c>
    </row>
    <row r="152" spans="1:2">
      <c r="A152" s="3" t="s">
        <v>32</v>
      </c>
      <c r="B152" t="s">
        <v>284</v>
      </c>
    </row>
    <row r="153" spans="1:2">
      <c r="A153" s="3" t="s">
        <v>32</v>
      </c>
      <c r="B153" t="s">
        <v>285</v>
      </c>
    </row>
    <row r="154" spans="1:2">
      <c r="A154" s="3" t="s">
        <v>32</v>
      </c>
      <c r="B154" t="s">
        <v>286</v>
      </c>
    </row>
    <row r="155" spans="1:2">
      <c r="A155" s="3" t="s">
        <v>32</v>
      </c>
      <c r="B155" t="s">
        <v>287</v>
      </c>
    </row>
    <row r="156" spans="1:2">
      <c r="A156" s="3" t="s">
        <v>32</v>
      </c>
      <c r="B156" t="s">
        <v>288</v>
      </c>
    </row>
    <row r="157" spans="1:2">
      <c r="A157" s="3" t="s">
        <v>32</v>
      </c>
      <c r="B157" t="s">
        <v>289</v>
      </c>
    </row>
    <row r="158" spans="1:2">
      <c r="A158" s="3" t="s">
        <v>32</v>
      </c>
      <c r="B158" t="s">
        <v>290</v>
      </c>
    </row>
    <row r="160" spans="1:2">
      <c r="A160" s="14" t="s">
        <v>291</v>
      </c>
    </row>
    <row r="161" spans="1:1">
      <c r="A161" s="3" t="s">
        <v>292</v>
      </c>
    </row>
    <row r="162" spans="1:1">
      <c r="A162" s="3" t="s">
        <v>293</v>
      </c>
    </row>
  </sheetData>
  <mergeCells count="24">
    <mergeCell ref="B59:C59"/>
    <mergeCell ref="B60:C60"/>
    <mergeCell ref="B61:C61"/>
    <mergeCell ref="B62:C62"/>
    <mergeCell ref="B63:C63"/>
    <mergeCell ref="B64:C64"/>
    <mergeCell ref="B53:C53"/>
    <mergeCell ref="B54:C54"/>
    <mergeCell ref="B55:C55"/>
    <mergeCell ref="B56:C56"/>
    <mergeCell ref="B57:C57"/>
    <mergeCell ref="B58:C58"/>
    <mergeCell ref="B46:C46"/>
    <mergeCell ref="B47:C47"/>
    <mergeCell ref="B49:C49"/>
    <mergeCell ref="B50:C50"/>
    <mergeCell ref="B51:C51"/>
    <mergeCell ref="B52:C52"/>
    <mergeCell ref="A1:N1"/>
    <mergeCell ref="B40:C40"/>
    <mergeCell ref="B41:C41"/>
    <mergeCell ref="B43:C43"/>
    <mergeCell ref="B44:C44"/>
    <mergeCell ref="B45:C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I30"/>
  <sheetViews>
    <sheetView topLeftCell="D1" workbookViewId="0">
      <pane ySplit="1" topLeftCell="A7" activePane="bottomLeft" state="frozen"/>
      <selection activeCell="AH1" sqref="AH1"/>
      <selection pane="bottomLeft" activeCell="V3" sqref="V3:V30"/>
    </sheetView>
  </sheetViews>
  <sheetFormatPr defaultRowHeight="14.4"/>
  <cols>
    <col min="2" max="2" width="27.33203125" customWidth="1"/>
    <col min="16" max="16" width="12" customWidth="1"/>
    <col min="21" max="21" width="8.88671875" style="7"/>
    <col min="22" max="22" width="19.33203125" customWidth="1"/>
    <col min="23" max="33" width="11.109375" customWidth="1"/>
    <col min="36" max="36" width="11" style="1" bestFit="1" customWidth="1"/>
    <col min="37" max="37" width="11.109375" style="1" customWidth="1"/>
    <col min="38" max="39" width="8.88671875" style="1"/>
    <col min="40" max="40" width="11.6640625" style="1" customWidth="1"/>
    <col min="41" max="42" width="8.88671875" style="1"/>
    <col min="43" max="74" width="9.109375" style="1" customWidth="1"/>
    <col min="81" max="81" width="20.44140625" customWidth="1"/>
    <col min="89" max="89" width="18.33203125" customWidth="1"/>
    <col min="97" max="97" width="21" customWidth="1"/>
  </cols>
  <sheetData>
    <row r="1" spans="1:477" s="1" customFormat="1" ht="15" customHeight="1">
      <c r="D1" s="1" t="s">
        <v>294</v>
      </c>
      <c r="U1" s="8"/>
      <c r="W1" s="1" t="s">
        <v>323</v>
      </c>
      <c r="Y1" s="1" t="s">
        <v>324</v>
      </c>
      <c r="AH1" s="4" t="s">
        <v>325</v>
      </c>
      <c r="AI1" s="4" t="s">
        <v>326</v>
      </c>
      <c r="AJ1" s="4"/>
      <c r="AK1" s="4"/>
      <c r="AL1" s="4"/>
      <c r="AM1" s="4"/>
      <c r="AN1" s="4"/>
      <c r="AO1" s="4"/>
      <c r="AP1" s="4"/>
      <c r="AQ1" s="4" t="s">
        <v>327</v>
      </c>
      <c r="AS1" s="4"/>
      <c r="AT1" s="4"/>
      <c r="AU1" s="4"/>
      <c r="AW1" s="4"/>
      <c r="AX1" s="4" t="s">
        <v>328</v>
      </c>
      <c r="AY1" s="4"/>
      <c r="AZ1" s="4"/>
      <c r="BA1" s="4"/>
      <c r="BB1" s="4"/>
      <c r="BC1" s="4"/>
      <c r="BD1" s="4"/>
      <c r="BE1" s="4"/>
      <c r="BF1" s="4"/>
      <c r="BG1" s="4"/>
      <c r="BH1" s="4"/>
      <c r="BI1" s="4"/>
      <c r="BJ1" s="4"/>
      <c r="BK1" s="4"/>
      <c r="BL1" s="4"/>
      <c r="BM1" s="4"/>
      <c r="BN1" s="4"/>
      <c r="BO1" s="4"/>
      <c r="BP1" s="4"/>
      <c r="BQ1" s="4"/>
      <c r="BR1" s="4"/>
      <c r="BS1" s="4"/>
      <c r="BT1" s="4"/>
      <c r="BU1" s="4"/>
      <c r="BV1" s="4"/>
      <c r="BW1" s="1" t="s">
        <v>295</v>
      </c>
      <c r="BX1" s="1" t="s">
        <v>296</v>
      </c>
      <c r="BY1" s="1" t="s">
        <v>329</v>
      </c>
      <c r="BZ1" s="1">
        <v>1</v>
      </c>
      <c r="CA1" s="1" t="s">
        <v>297</v>
      </c>
      <c r="CC1" s="2" t="s">
        <v>298</v>
      </c>
      <c r="CH1" s="1">
        <f>BZ1+1</f>
        <v>2</v>
      </c>
      <c r="CI1" s="1" t="s">
        <v>297</v>
      </c>
      <c r="CK1" s="2" t="s">
        <v>299</v>
      </c>
      <c r="CP1" s="1">
        <f>CH1+1</f>
        <v>3</v>
      </c>
      <c r="CQ1" s="1" t="s">
        <v>297</v>
      </c>
      <c r="CS1" s="2" t="s">
        <v>299</v>
      </c>
      <c r="CX1" s="1">
        <f>CP1+1</f>
        <v>4</v>
      </c>
      <c r="CY1" s="1" t="s">
        <v>297</v>
      </c>
      <c r="DA1" s="2" t="s">
        <v>299</v>
      </c>
      <c r="DF1" s="1">
        <f>CX1+1</f>
        <v>5</v>
      </c>
      <c r="DG1" s="1" t="s">
        <v>297</v>
      </c>
      <c r="DI1" s="2" t="s">
        <v>299</v>
      </c>
      <c r="DN1" s="1">
        <f>DF1+1</f>
        <v>6</v>
      </c>
      <c r="DO1" s="1" t="s">
        <v>297</v>
      </c>
      <c r="DQ1" s="2" t="s">
        <v>299</v>
      </c>
      <c r="DV1" s="1">
        <f>DN1+1</f>
        <v>7</v>
      </c>
      <c r="DW1" s="1" t="s">
        <v>297</v>
      </c>
      <c r="DY1" s="2" t="s">
        <v>299</v>
      </c>
      <c r="ED1" s="1">
        <f>DV1+1</f>
        <v>8</v>
      </c>
      <c r="EE1" s="1" t="s">
        <v>297</v>
      </c>
      <c r="EG1" s="2" t="s">
        <v>299</v>
      </c>
      <c r="EL1" s="1">
        <f>ED1+1</f>
        <v>9</v>
      </c>
      <c r="EM1" s="1" t="s">
        <v>297</v>
      </c>
      <c r="EO1" s="2" t="s">
        <v>299</v>
      </c>
      <c r="ET1" s="1">
        <f>EL1+1</f>
        <v>10</v>
      </c>
      <c r="EU1" s="1" t="s">
        <v>297</v>
      </c>
      <c r="EW1" s="2" t="s">
        <v>299</v>
      </c>
      <c r="FB1" s="1">
        <f>ET1+1</f>
        <v>11</v>
      </c>
      <c r="FC1" s="1" t="s">
        <v>297</v>
      </c>
      <c r="FE1" s="2" t="s">
        <v>299</v>
      </c>
      <c r="FJ1" s="1">
        <f>FB1+1</f>
        <v>12</v>
      </c>
      <c r="FK1" s="1" t="s">
        <v>297</v>
      </c>
      <c r="FM1" s="2" t="s">
        <v>299</v>
      </c>
      <c r="FR1" s="1">
        <f>FJ1+1</f>
        <v>13</v>
      </c>
      <c r="FS1" s="1" t="s">
        <v>297</v>
      </c>
      <c r="FU1" s="2" t="s">
        <v>299</v>
      </c>
      <c r="FZ1" s="1">
        <f>FR1+1</f>
        <v>14</v>
      </c>
      <c r="GA1" s="1" t="s">
        <v>297</v>
      </c>
      <c r="GC1" s="2" t="s">
        <v>299</v>
      </c>
      <c r="GH1" s="1">
        <f>FZ1+1</f>
        <v>15</v>
      </c>
      <c r="GI1" s="1" t="s">
        <v>297</v>
      </c>
      <c r="GK1" s="2" t="s">
        <v>299</v>
      </c>
      <c r="GP1" s="1">
        <f>GH1+1</f>
        <v>16</v>
      </c>
      <c r="GQ1" s="1" t="s">
        <v>297</v>
      </c>
      <c r="GS1" s="2" t="s">
        <v>299</v>
      </c>
      <c r="GX1" s="1">
        <f>GP1+1</f>
        <v>17</v>
      </c>
      <c r="GY1" s="1" t="s">
        <v>297</v>
      </c>
      <c r="HA1" s="2" t="s">
        <v>299</v>
      </c>
      <c r="HF1" s="1">
        <f>GX1+1</f>
        <v>18</v>
      </c>
      <c r="HG1" s="1" t="s">
        <v>297</v>
      </c>
      <c r="HI1" s="2" t="s">
        <v>299</v>
      </c>
      <c r="HN1" s="1">
        <f>HF1+1</f>
        <v>19</v>
      </c>
      <c r="HO1" s="1" t="s">
        <v>297</v>
      </c>
      <c r="HQ1" s="2" t="s">
        <v>299</v>
      </c>
      <c r="HV1" s="1">
        <f>HN1+1</f>
        <v>20</v>
      </c>
      <c r="HW1" s="1" t="s">
        <v>297</v>
      </c>
      <c r="HY1" s="2" t="s">
        <v>299</v>
      </c>
      <c r="ID1" s="1">
        <f>HV1+1</f>
        <v>21</v>
      </c>
      <c r="IE1" s="1" t="s">
        <v>297</v>
      </c>
      <c r="IG1" s="2" t="s">
        <v>299</v>
      </c>
      <c r="IL1" s="1">
        <f>ID1+1</f>
        <v>22</v>
      </c>
      <c r="IM1" s="1" t="s">
        <v>297</v>
      </c>
      <c r="IO1" s="2" t="s">
        <v>299</v>
      </c>
      <c r="IT1" s="1">
        <f>IL1+1</f>
        <v>23</v>
      </c>
      <c r="IU1" s="1" t="s">
        <v>297</v>
      </c>
      <c r="IW1" s="2" t="s">
        <v>299</v>
      </c>
      <c r="JB1" s="1">
        <f>IT1+1</f>
        <v>24</v>
      </c>
      <c r="JC1" s="1" t="s">
        <v>297</v>
      </c>
      <c r="JE1" s="2" t="s">
        <v>299</v>
      </c>
      <c r="JJ1" s="1">
        <f>JB1+1</f>
        <v>25</v>
      </c>
      <c r="JK1" s="1" t="s">
        <v>297</v>
      </c>
      <c r="JM1" s="2" t="s">
        <v>299</v>
      </c>
      <c r="JR1" s="1">
        <f>JJ1+1</f>
        <v>26</v>
      </c>
      <c r="JS1" s="1" t="s">
        <v>297</v>
      </c>
      <c r="JU1" s="2" t="s">
        <v>299</v>
      </c>
      <c r="JZ1" s="1">
        <f>JR1+1</f>
        <v>27</v>
      </c>
      <c r="KA1" s="1" t="s">
        <v>297</v>
      </c>
      <c r="KC1" s="2" t="s">
        <v>299</v>
      </c>
      <c r="KH1" s="1">
        <f>JZ1+1</f>
        <v>28</v>
      </c>
      <c r="KI1" s="1" t="s">
        <v>297</v>
      </c>
      <c r="KK1" s="2" t="s">
        <v>299</v>
      </c>
      <c r="KP1" s="1">
        <f>KH1+1</f>
        <v>29</v>
      </c>
      <c r="KQ1" s="1" t="s">
        <v>297</v>
      </c>
      <c r="KS1" s="2" t="s">
        <v>299</v>
      </c>
      <c r="KX1" s="1">
        <f>KP1+1</f>
        <v>30</v>
      </c>
      <c r="KY1" s="1" t="s">
        <v>297</v>
      </c>
      <c r="LA1" s="2" t="s">
        <v>299</v>
      </c>
      <c r="LF1" s="1">
        <f>KX1+1</f>
        <v>31</v>
      </c>
      <c r="LG1" s="1" t="s">
        <v>297</v>
      </c>
      <c r="LI1" s="2" t="s">
        <v>299</v>
      </c>
      <c r="LN1" s="1">
        <f>LF1+1</f>
        <v>32</v>
      </c>
      <c r="LO1" s="1" t="s">
        <v>297</v>
      </c>
      <c r="LQ1" s="2" t="s">
        <v>299</v>
      </c>
      <c r="LV1" s="1">
        <f>LN1+1</f>
        <v>33</v>
      </c>
      <c r="LW1" s="1" t="s">
        <v>297</v>
      </c>
      <c r="LY1" s="2" t="s">
        <v>299</v>
      </c>
      <c r="MD1" s="1">
        <f>LV1+1</f>
        <v>34</v>
      </c>
      <c r="ME1" s="1" t="s">
        <v>297</v>
      </c>
      <c r="MG1" s="2" t="s">
        <v>299</v>
      </c>
      <c r="ML1" s="1">
        <f>MD1+1</f>
        <v>35</v>
      </c>
      <c r="MM1" s="1" t="s">
        <v>297</v>
      </c>
      <c r="MO1" s="2" t="s">
        <v>299</v>
      </c>
      <c r="MT1" s="1">
        <f>ML1+1</f>
        <v>36</v>
      </c>
      <c r="MU1" s="1" t="s">
        <v>297</v>
      </c>
      <c r="MW1" s="2" t="s">
        <v>299</v>
      </c>
      <c r="NB1" s="1">
        <f>MT1+1</f>
        <v>37</v>
      </c>
      <c r="NC1" s="1" t="s">
        <v>297</v>
      </c>
      <c r="NE1" s="2" t="s">
        <v>299</v>
      </c>
      <c r="NJ1" s="1">
        <f>NB1+1</f>
        <v>38</v>
      </c>
      <c r="NK1" s="1" t="s">
        <v>297</v>
      </c>
      <c r="NM1" s="2" t="s">
        <v>299</v>
      </c>
      <c r="NR1" s="1">
        <f>NJ1+1</f>
        <v>39</v>
      </c>
      <c r="NS1" s="1" t="s">
        <v>297</v>
      </c>
      <c r="NU1" s="2" t="s">
        <v>299</v>
      </c>
      <c r="NZ1" s="1">
        <f>NR1+1</f>
        <v>40</v>
      </c>
      <c r="OA1" s="1" t="s">
        <v>297</v>
      </c>
      <c r="OC1" s="2" t="s">
        <v>299</v>
      </c>
      <c r="OH1" s="1">
        <f>NZ1+1</f>
        <v>41</v>
      </c>
      <c r="OI1" s="1" t="s">
        <v>297</v>
      </c>
      <c r="OK1" s="2" t="s">
        <v>299</v>
      </c>
      <c r="OP1" s="1">
        <f>OH1+1</f>
        <v>42</v>
      </c>
      <c r="OQ1" s="1" t="s">
        <v>297</v>
      </c>
      <c r="OS1" s="2" t="s">
        <v>299</v>
      </c>
      <c r="OX1" s="1">
        <f>OP1+1</f>
        <v>43</v>
      </c>
      <c r="OY1" s="1" t="s">
        <v>297</v>
      </c>
      <c r="PA1" s="2" t="s">
        <v>299</v>
      </c>
      <c r="PF1" s="1">
        <f>OX1+1</f>
        <v>44</v>
      </c>
      <c r="PG1" s="1" t="s">
        <v>297</v>
      </c>
      <c r="PI1" s="2" t="s">
        <v>299</v>
      </c>
      <c r="PN1" s="1">
        <f>PF1+1</f>
        <v>45</v>
      </c>
      <c r="PO1" s="1" t="s">
        <v>297</v>
      </c>
      <c r="PQ1" s="2" t="s">
        <v>299</v>
      </c>
      <c r="PV1" s="1">
        <f>PN1+1</f>
        <v>46</v>
      </c>
      <c r="PW1" s="1" t="s">
        <v>297</v>
      </c>
      <c r="PY1" s="2" t="s">
        <v>299</v>
      </c>
      <c r="QD1" s="1">
        <f>PV1+1</f>
        <v>47</v>
      </c>
      <c r="QE1" s="1" t="s">
        <v>297</v>
      </c>
      <c r="QG1" s="2" t="s">
        <v>299</v>
      </c>
      <c r="QL1" s="1">
        <f>QD1+1</f>
        <v>48</v>
      </c>
      <c r="QM1" s="1" t="s">
        <v>297</v>
      </c>
      <c r="QO1" s="2" t="s">
        <v>299</v>
      </c>
      <c r="QT1" s="1">
        <f>QL1+1</f>
        <v>49</v>
      </c>
      <c r="QU1" s="1" t="s">
        <v>297</v>
      </c>
      <c r="QW1" s="2" t="s">
        <v>299</v>
      </c>
      <c r="RB1" s="1">
        <f>QT1+1</f>
        <v>50</v>
      </c>
      <c r="RC1" s="1" t="s">
        <v>297</v>
      </c>
      <c r="RE1" s="2" t="s">
        <v>299</v>
      </c>
    </row>
    <row r="2" spans="1:477">
      <c r="A2" t="s">
        <v>52</v>
      </c>
      <c r="B2" t="s">
        <v>53</v>
      </c>
      <c r="C2" t="s">
        <v>54</v>
      </c>
      <c r="D2" t="s">
        <v>55</v>
      </c>
      <c r="E2" t="s">
        <v>56</v>
      </c>
      <c r="F2" t="s">
        <v>57</v>
      </c>
      <c r="G2" s="3" t="s">
        <v>58</v>
      </c>
      <c r="H2" t="s">
        <v>59</v>
      </c>
      <c r="I2" t="s">
        <v>60</v>
      </c>
      <c r="J2" t="s">
        <v>61</v>
      </c>
      <c r="K2" t="s">
        <v>62</v>
      </c>
      <c r="L2" t="s">
        <v>63</v>
      </c>
      <c r="M2" t="s">
        <v>64</v>
      </c>
      <c r="N2" t="s">
        <v>65</v>
      </c>
      <c r="O2" t="s">
        <v>66</v>
      </c>
      <c r="P2" t="s">
        <v>67</v>
      </c>
      <c r="Q2" t="s">
        <v>68</v>
      </c>
      <c r="R2" t="s">
        <v>330</v>
      </c>
      <c r="S2" t="s">
        <v>331</v>
      </c>
      <c r="T2" t="s">
        <v>332</v>
      </c>
      <c r="U2" s="7" t="s">
        <v>69</v>
      </c>
      <c r="V2" t="s">
        <v>79</v>
      </c>
      <c r="W2" t="s">
        <v>333</v>
      </c>
      <c r="X2" t="s">
        <v>334</v>
      </c>
      <c r="Y2" t="s">
        <v>335</v>
      </c>
      <c r="Z2" t="s">
        <v>336</v>
      </c>
      <c r="AA2" t="s">
        <v>337</v>
      </c>
      <c r="AB2" t="s">
        <v>338</v>
      </c>
      <c r="AC2" t="s">
        <v>339</v>
      </c>
      <c r="AD2" t="s">
        <v>340</v>
      </c>
      <c r="AE2" t="s">
        <v>341</v>
      </c>
      <c r="AF2" t="s">
        <v>340</v>
      </c>
      <c r="AG2" t="s">
        <v>341</v>
      </c>
      <c r="AH2" s="3" t="s">
        <v>70</v>
      </c>
      <c r="AI2" s="3" t="s">
        <v>71</v>
      </c>
      <c r="AJ2" s="1" t="s">
        <v>72</v>
      </c>
      <c r="AK2" s="1" t="s">
        <v>73</v>
      </c>
      <c r="AL2" s="1" t="s">
        <v>74</v>
      </c>
      <c r="AM2" s="1" t="s">
        <v>75</v>
      </c>
      <c r="AN2" s="1" t="s">
        <v>76</v>
      </c>
      <c r="AO2" s="1" t="s">
        <v>77</v>
      </c>
      <c r="AP2" s="1" t="s">
        <v>78</v>
      </c>
      <c r="AQ2" s="1" t="s">
        <v>342</v>
      </c>
      <c r="AR2" s="1" t="str">
        <f>[1]IRFs!F1</f>
        <v>IRF1</v>
      </c>
      <c r="AS2" s="1" t="str">
        <f>[1]IRFs!G1</f>
        <v>IRF2</v>
      </c>
      <c r="AT2" s="1" t="str">
        <f>[1]IRFs!H1</f>
        <v>IRF3</v>
      </c>
      <c r="AU2" s="1" t="str">
        <f>[1]IRFs!I1</f>
        <v>IRF4</v>
      </c>
      <c r="AV2" s="1" t="str">
        <f>[1]IRFs!J1</f>
        <v>IRF5</v>
      </c>
      <c r="AW2" s="1" t="str">
        <f>[1]IRFs!K1</f>
        <v>IRF6</v>
      </c>
      <c r="AX2" s="1" t="str">
        <f>[1]IRFs!L1</f>
        <v>IRF7</v>
      </c>
      <c r="AY2" s="1" t="str">
        <f>[1]IRFs!M1</f>
        <v>IRF8</v>
      </c>
      <c r="AZ2" s="1" t="str">
        <f>[1]IRFs!N1</f>
        <v>IRF9</v>
      </c>
      <c r="BA2" s="1" t="str">
        <f>[1]IRFs!O1</f>
        <v>IRF10</v>
      </c>
      <c r="BB2" s="1" t="str">
        <f>[1]IRFs!P1</f>
        <v>IRF11</v>
      </c>
      <c r="BC2" s="1" t="str">
        <f>[1]IRFs!Q1</f>
        <v>IRF12</v>
      </c>
      <c r="BD2" s="1" t="str">
        <f>[1]IRFs!R1</f>
        <v>IRF13</v>
      </c>
      <c r="BE2" s="1" t="str">
        <f>[1]IRFs!S1</f>
        <v>IRF14</v>
      </c>
      <c r="BF2" s="1" t="str">
        <f>[1]IRFs!T1</f>
        <v>IRF15</v>
      </c>
      <c r="BG2" s="1" t="str">
        <f>[1]IRFs!U1</f>
        <v>IRF16</v>
      </c>
      <c r="BH2" s="1" t="str">
        <f>[1]IRFs!V1</f>
        <v>IRF17</v>
      </c>
      <c r="BI2" s="1" t="str">
        <f>[1]IRFs!W1</f>
        <v>IRF18</v>
      </c>
      <c r="BJ2" s="1" t="str">
        <f>[1]IRFs!X1</f>
        <v>IRF19</v>
      </c>
      <c r="BK2" s="1" t="str">
        <f>[1]IRFs!Y1</f>
        <v>IRF20</v>
      </c>
      <c r="BL2" s="1" t="str">
        <f>[1]IRFs!Z1</f>
        <v>IRF21</v>
      </c>
      <c r="BM2" s="1" t="str">
        <f>[1]IRFs!AA1</f>
        <v>IRF22</v>
      </c>
      <c r="BN2" s="1" t="str">
        <f>[1]IRFs!AB1</f>
        <v>IRF23</v>
      </c>
      <c r="BO2" s="1" t="str">
        <f>[1]IRFs!AC1</f>
        <v>IRF24</v>
      </c>
      <c r="BP2" s="1" t="str">
        <f>[1]IRFs!AD1</f>
        <v>IRF25</v>
      </c>
      <c r="BQ2" s="1" t="str">
        <f>[1]IRFs!AE1</f>
        <v>IRF26</v>
      </c>
      <c r="BR2" s="1" t="str">
        <f>[1]IRFs!AF1</f>
        <v>IRF27</v>
      </c>
      <c r="BS2" s="1" t="str">
        <f>[1]IRFs!AG1</f>
        <v>IRF28</v>
      </c>
      <c r="BT2" s="1" t="str">
        <f>[1]IRFs!AH1</f>
        <v>IRF29</v>
      </c>
      <c r="BU2" s="1" t="str">
        <f>[1]IRFs!AI1</f>
        <v>IRF30</v>
      </c>
      <c r="BV2" s="1" t="str">
        <f>[1]IRFs!AJ1</f>
        <v>IRF31</v>
      </c>
      <c r="BW2" t="s">
        <v>80</v>
      </c>
      <c r="BX2" s="3" t="s">
        <v>343</v>
      </c>
      <c r="BY2" s="3" t="s">
        <v>344</v>
      </c>
      <c r="BZ2" t="s">
        <v>81</v>
      </c>
      <c r="CA2" t="s">
        <v>82</v>
      </c>
      <c r="CB2" t="s">
        <v>83</v>
      </c>
      <c r="CC2" t="s">
        <v>84</v>
      </c>
      <c r="CD2" t="s">
        <v>85</v>
      </c>
      <c r="CE2" t="s">
        <v>86</v>
      </c>
      <c r="CF2" t="s">
        <v>87</v>
      </c>
      <c r="CG2" t="s">
        <v>88</v>
      </c>
      <c r="CH2" t="s">
        <v>81</v>
      </c>
      <c r="CI2" t="s">
        <v>82</v>
      </c>
      <c r="CJ2" t="s">
        <v>83</v>
      </c>
      <c r="CK2" t="s">
        <v>84</v>
      </c>
      <c r="CL2" t="s">
        <v>85</v>
      </c>
      <c r="CM2" t="s">
        <v>86</v>
      </c>
      <c r="CN2" t="s">
        <v>87</v>
      </c>
      <c r="CO2" t="s">
        <v>88</v>
      </c>
      <c r="CP2" t="s">
        <v>81</v>
      </c>
      <c r="CQ2" t="s">
        <v>82</v>
      </c>
      <c r="CR2" t="s">
        <v>83</v>
      </c>
      <c r="CS2" t="s">
        <v>84</v>
      </c>
      <c r="CT2" t="s">
        <v>85</v>
      </c>
      <c r="CU2" t="s">
        <v>86</v>
      </c>
      <c r="CV2" t="s">
        <v>87</v>
      </c>
      <c r="CW2" t="s">
        <v>88</v>
      </c>
      <c r="CX2" t="s">
        <v>81</v>
      </c>
      <c r="CY2" t="s">
        <v>82</v>
      </c>
      <c r="CZ2" t="s">
        <v>83</v>
      </c>
      <c r="DA2" t="s">
        <v>84</v>
      </c>
      <c r="DB2" t="s">
        <v>85</v>
      </c>
      <c r="DC2" t="s">
        <v>86</v>
      </c>
      <c r="DD2" t="s">
        <v>87</v>
      </c>
      <c r="DE2" t="s">
        <v>88</v>
      </c>
      <c r="DF2" t="s">
        <v>81</v>
      </c>
      <c r="DG2" t="s">
        <v>82</v>
      </c>
      <c r="DH2" t="s">
        <v>83</v>
      </c>
      <c r="DI2" t="s">
        <v>84</v>
      </c>
      <c r="DJ2" t="s">
        <v>85</v>
      </c>
      <c r="DK2" t="s">
        <v>86</v>
      </c>
      <c r="DL2" t="s">
        <v>87</v>
      </c>
      <c r="DM2" t="s">
        <v>88</v>
      </c>
      <c r="DN2" t="s">
        <v>81</v>
      </c>
      <c r="DO2" t="s">
        <v>82</v>
      </c>
      <c r="DP2" t="s">
        <v>83</v>
      </c>
      <c r="DQ2" t="s">
        <v>84</v>
      </c>
      <c r="DR2" t="s">
        <v>85</v>
      </c>
      <c r="DS2" t="s">
        <v>86</v>
      </c>
      <c r="DT2" t="s">
        <v>87</v>
      </c>
      <c r="DU2" t="s">
        <v>88</v>
      </c>
      <c r="DV2" t="s">
        <v>81</v>
      </c>
      <c r="DW2" t="s">
        <v>82</v>
      </c>
      <c r="DX2" t="s">
        <v>83</v>
      </c>
      <c r="DY2" t="s">
        <v>84</v>
      </c>
      <c r="DZ2" t="s">
        <v>85</v>
      </c>
      <c r="EA2" t="s">
        <v>86</v>
      </c>
      <c r="EB2" t="s">
        <v>87</v>
      </c>
      <c r="EC2" t="s">
        <v>88</v>
      </c>
      <c r="ED2" t="s">
        <v>81</v>
      </c>
      <c r="EE2" t="s">
        <v>82</v>
      </c>
      <c r="EF2" t="s">
        <v>83</v>
      </c>
      <c r="EG2" t="s">
        <v>84</v>
      </c>
      <c r="EH2" t="s">
        <v>85</v>
      </c>
      <c r="EI2" t="s">
        <v>86</v>
      </c>
      <c r="EJ2" t="s">
        <v>87</v>
      </c>
      <c r="EK2" t="s">
        <v>88</v>
      </c>
      <c r="EL2" t="s">
        <v>81</v>
      </c>
      <c r="EM2" t="s">
        <v>82</v>
      </c>
      <c r="EN2" t="s">
        <v>83</v>
      </c>
      <c r="EO2" t="s">
        <v>84</v>
      </c>
      <c r="EP2" t="s">
        <v>85</v>
      </c>
      <c r="EQ2" t="s">
        <v>86</v>
      </c>
      <c r="ER2" t="s">
        <v>87</v>
      </c>
      <c r="ES2" t="s">
        <v>88</v>
      </c>
      <c r="ET2" t="s">
        <v>81</v>
      </c>
      <c r="EU2" t="s">
        <v>82</v>
      </c>
      <c r="EV2" t="s">
        <v>83</v>
      </c>
      <c r="EW2" t="s">
        <v>84</v>
      </c>
      <c r="EX2" t="s">
        <v>85</v>
      </c>
      <c r="EY2" t="s">
        <v>86</v>
      </c>
      <c r="EZ2" t="s">
        <v>87</v>
      </c>
      <c r="FA2" t="s">
        <v>88</v>
      </c>
      <c r="FB2" t="s">
        <v>81</v>
      </c>
      <c r="FC2" t="s">
        <v>82</v>
      </c>
      <c r="FD2" t="s">
        <v>83</v>
      </c>
      <c r="FE2" t="s">
        <v>84</v>
      </c>
      <c r="FF2" t="s">
        <v>85</v>
      </c>
      <c r="FG2" t="s">
        <v>86</v>
      </c>
      <c r="FH2" t="s">
        <v>87</v>
      </c>
      <c r="FI2" t="s">
        <v>88</v>
      </c>
      <c r="FJ2" t="s">
        <v>81</v>
      </c>
      <c r="FK2" t="s">
        <v>82</v>
      </c>
      <c r="FL2" t="s">
        <v>83</v>
      </c>
      <c r="FM2" t="s">
        <v>84</v>
      </c>
      <c r="FN2" t="s">
        <v>85</v>
      </c>
      <c r="FO2" t="s">
        <v>86</v>
      </c>
      <c r="FP2" t="s">
        <v>87</v>
      </c>
      <c r="FQ2" t="s">
        <v>88</v>
      </c>
      <c r="FR2" t="s">
        <v>81</v>
      </c>
      <c r="FS2" t="s">
        <v>82</v>
      </c>
      <c r="FT2" t="s">
        <v>83</v>
      </c>
      <c r="FU2" t="s">
        <v>84</v>
      </c>
      <c r="FV2" t="s">
        <v>85</v>
      </c>
      <c r="FW2" t="s">
        <v>86</v>
      </c>
      <c r="FX2" t="s">
        <v>87</v>
      </c>
      <c r="FY2" t="s">
        <v>88</v>
      </c>
      <c r="FZ2" t="s">
        <v>81</v>
      </c>
      <c r="GA2" t="s">
        <v>82</v>
      </c>
      <c r="GB2" t="s">
        <v>83</v>
      </c>
      <c r="GC2" t="s">
        <v>84</v>
      </c>
      <c r="GD2" t="s">
        <v>85</v>
      </c>
      <c r="GE2" t="s">
        <v>86</v>
      </c>
      <c r="GF2" t="s">
        <v>87</v>
      </c>
      <c r="GG2" t="s">
        <v>88</v>
      </c>
      <c r="GH2" t="s">
        <v>81</v>
      </c>
      <c r="GI2" t="s">
        <v>82</v>
      </c>
      <c r="GJ2" t="s">
        <v>83</v>
      </c>
      <c r="GK2" t="s">
        <v>84</v>
      </c>
      <c r="GL2" t="s">
        <v>85</v>
      </c>
      <c r="GM2" t="s">
        <v>86</v>
      </c>
      <c r="GN2" t="s">
        <v>87</v>
      </c>
      <c r="GO2" t="s">
        <v>88</v>
      </c>
      <c r="GP2" t="s">
        <v>81</v>
      </c>
      <c r="GQ2" t="s">
        <v>82</v>
      </c>
      <c r="GR2" t="s">
        <v>83</v>
      </c>
      <c r="GS2" t="s">
        <v>84</v>
      </c>
      <c r="GT2" t="s">
        <v>85</v>
      </c>
      <c r="GU2" t="s">
        <v>86</v>
      </c>
      <c r="GV2" t="s">
        <v>87</v>
      </c>
      <c r="GW2" t="s">
        <v>88</v>
      </c>
      <c r="GX2" t="s">
        <v>81</v>
      </c>
      <c r="GY2" t="s">
        <v>82</v>
      </c>
      <c r="GZ2" t="s">
        <v>83</v>
      </c>
      <c r="HA2" t="s">
        <v>84</v>
      </c>
      <c r="HB2" t="s">
        <v>85</v>
      </c>
      <c r="HC2" t="s">
        <v>86</v>
      </c>
      <c r="HD2" t="s">
        <v>87</v>
      </c>
      <c r="HE2" t="s">
        <v>88</v>
      </c>
      <c r="HF2" t="s">
        <v>81</v>
      </c>
      <c r="HG2" t="s">
        <v>82</v>
      </c>
      <c r="HH2" t="s">
        <v>83</v>
      </c>
      <c r="HI2" t="s">
        <v>84</v>
      </c>
      <c r="HJ2" t="s">
        <v>85</v>
      </c>
      <c r="HK2" t="s">
        <v>86</v>
      </c>
      <c r="HL2" t="s">
        <v>87</v>
      </c>
      <c r="HM2" t="s">
        <v>88</v>
      </c>
      <c r="HN2" t="s">
        <v>81</v>
      </c>
      <c r="HO2" t="s">
        <v>82</v>
      </c>
      <c r="HP2" t="s">
        <v>83</v>
      </c>
      <c r="HQ2" t="s">
        <v>84</v>
      </c>
      <c r="HR2" t="s">
        <v>85</v>
      </c>
      <c r="HS2" t="s">
        <v>86</v>
      </c>
      <c r="HT2" t="s">
        <v>87</v>
      </c>
      <c r="HU2" t="s">
        <v>88</v>
      </c>
      <c r="HV2" t="s">
        <v>81</v>
      </c>
      <c r="HW2" t="s">
        <v>82</v>
      </c>
      <c r="HX2" t="s">
        <v>83</v>
      </c>
      <c r="HY2" t="s">
        <v>84</v>
      </c>
      <c r="HZ2" t="s">
        <v>85</v>
      </c>
      <c r="IA2" t="s">
        <v>86</v>
      </c>
      <c r="IB2" t="s">
        <v>87</v>
      </c>
      <c r="IC2" t="s">
        <v>88</v>
      </c>
      <c r="ID2" t="s">
        <v>81</v>
      </c>
      <c r="IE2" t="s">
        <v>82</v>
      </c>
      <c r="IF2" t="s">
        <v>83</v>
      </c>
      <c r="IG2" t="s">
        <v>84</v>
      </c>
      <c r="IH2" t="s">
        <v>85</v>
      </c>
      <c r="II2" t="s">
        <v>86</v>
      </c>
      <c r="IJ2" t="s">
        <v>87</v>
      </c>
      <c r="IK2" t="s">
        <v>88</v>
      </c>
      <c r="IL2" t="s">
        <v>81</v>
      </c>
      <c r="IM2" t="s">
        <v>82</v>
      </c>
      <c r="IN2" t="s">
        <v>83</v>
      </c>
      <c r="IO2" t="s">
        <v>84</v>
      </c>
      <c r="IP2" t="s">
        <v>85</v>
      </c>
      <c r="IQ2" t="s">
        <v>86</v>
      </c>
      <c r="IR2" t="s">
        <v>87</v>
      </c>
      <c r="IS2" t="s">
        <v>88</v>
      </c>
      <c r="IT2" t="s">
        <v>81</v>
      </c>
      <c r="IU2" t="s">
        <v>82</v>
      </c>
      <c r="IV2" t="s">
        <v>83</v>
      </c>
      <c r="IW2" t="s">
        <v>84</v>
      </c>
      <c r="IX2" t="s">
        <v>85</v>
      </c>
      <c r="IY2" t="s">
        <v>86</v>
      </c>
      <c r="IZ2" t="s">
        <v>87</v>
      </c>
      <c r="JA2" t="s">
        <v>88</v>
      </c>
      <c r="JB2" t="s">
        <v>81</v>
      </c>
      <c r="JC2" t="s">
        <v>82</v>
      </c>
      <c r="JD2" t="s">
        <v>83</v>
      </c>
      <c r="JE2" t="s">
        <v>84</v>
      </c>
      <c r="JF2" t="s">
        <v>85</v>
      </c>
      <c r="JG2" t="s">
        <v>86</v>
      </c>
      <c r="JH2" t="s">
        <v>87</v>
      </c>
      <c r="JI2" t="s">
        <v>88</v>
      </c>
      <c r="JJ2" t="s">
        <v>81</v>
      </c>
      <c r="JK2" t="s">
        <v>82</v>
      </c>
      <c r="JL2" t="s">
        <v>83</v>
      </c>
      <c r="JM2" t="s">
        <v>84</v>
      </c>
      <c r="JN2" t="s">
        <v>85</v>
      </c>
      <c r="JO2" t="s">
        <v>86</v>
      </c>
      <c r="JP2" t="s">
        <v>87</v>
      </c>
      <c r="JQ2" t="s">
        <v>88</v>
      </c>
      <c r="JR2" t="s">
        <v>81</v>
      </c>
      <c r="JS2" t="s">
        <v>82</v>
      </c>
      <c r="JT2" t="s">
        <v>83</v>
      </c>
      <c r="JU2" t="s">
        <v>84</v>
      </c>
      <c r="JV2" t="s">
        <v>85</v>
      </c>
      <c r="JW2" t="s">
        <v>86</v>
      </c>
      <c r="JX2" t="s">
        <v>87</v>
      </c>
      <c r="JY2" t="s">
        <v>88</v>
      </c>
      <c r="JZ2" t="s">
        <v>81</v>
      </c>
      <c r="KA2" t="s">
        <v>82</v>
      </c>
      <c r="KB2" t="s">
        <v>83</v>
      </c>
      <c r="KC2" t="s">
        <v>84</v>
      </c>
      <c r="KD2" t="s">
        <v>85</v>
      </c>
      <c r="KE2" t="s">
        <v>86</v>
      </c>
      <c r="KF2" t="s">
        <v>87</v>
      </c>
      <c r="KG2" t="s">
        <v>88</v>
      </c>
      <c r="KH2" t="s">
        <v>81</v>
      </c>
      <c r="KI2" t="s">
        <v>82</v>
      </c>
      <c r="KJ2" t="s">
        <v>83</v>
      </c>
      <c r="KK2" t="s">
        <v>84</v>
      </c>
      <c r="KL2" t="s">
        <v>85</v>
      </c>
      <c r="KM2" t="s">
        <v>86</v>
      </c>
      <c r="KN2" t="s">
        <v>87</v>
      </c>
      <c r="KO2" t="s">
        <v>88</v>
      </c>
      <c r="KP2" t="s">
        <v>81</v>
      </c>
      <c r="KQ2" t="s">
        <v>82</v>
      </c>
      <c r="KR2" t="s">
        <v>83</v>
      </c>
      <c r="KS2" t="s">
        <v>84</v>
      </c>
      <c r="KT2" t="s">
        <v>85</v>
      </c>
      <c r="KU2" t="s">
        <v>86</v>
      </c>
      <c r="KV2" t="s">
        <v>87</v>
      </c>
      <c r="KW2" t="s">
        <v>88</v>
      </c>
      <c r="KX2" t="s">
        <v>81</v>
      </c>
      <c r="KY2" t="s">
        <v>82</v>
      </c>
      <c r="KZ2" t="s">
        <v>83</v>
      </c>
      <c r="LA2" t="s">
        <v>84</v>
      </c>
      <c r="LB2" t="s">
        <v>85</v>
      </c>
      <c r="LC2" t="s">
        <v>86</v>
      </c>
      <c r="LD2" t="s">
        <v>87</v>
      </c>
      <c r="LE2" t="s">
        <v>88</v>
      </c>
      <c r="LF2" t="s">
        <v>81</v>
      </c>
      <c r="LG2" t="s">
        <v>82</v>
      </c>
      <c r="LH2" t="s">
        <v>83</v>
      </c>
      <c r="LI2" t="s">
        <v>84</v>
      </c>
      <c r="LJ2" t="s">
        <v>85</v>
      </c>
      <c r="LK2" t="s">
        <v>86</v>
      </c>
      <c r="LL2" t="s">
        <v>87</v>
      </c>
      <c r="LM2" t="s">
        <v>88</v>
      </c>
      <c r="LN2" t="s">
        <v>81</v>
      </c>
      <c r="LO2" t="s">
        <v>82</v>
      </c>
      <c r="LP2" t="s">
        <v>83</v>
      </c>
      <c r="LQ2" t="s">
        <v>84</v>
      </c>
      <c r="LR2" t="s">
        <v>85</v>
      </c>
      <c r="LS2" t="s">
        <v>86</v>
      </c>
      <c r="LT2" t="s">
        <v>87</v>
      </c>
      <c r="LU2" t="s">
        <v>88</v>
      </c>
      <c r="LV2" t="s">
        <v>81</v>
      </c>
      <c r="LW2" t="s">
        <v>82</v>
      </c>
      <c r="LX2" t="s">
        <v>83</v>
      </c>
      <c r="LY2" t="s">
        <v>84</v>
      </c>
      <c r="LZ2" t="s">
        <v>85</v>
      </c>
      <c r="MA2" t="s">
        <v>86</v>
      </c>
      <c r="MB2" t="s">
        <v>87</v>
      </c>
      <c r="MC2" t="s">
        <v>88</v>
      </c>
      <c r="MD2" t="s">
        <v>81</v>
      </c>
      <c r="ME2" t="s">
        <v>82</v>
      </c>
      <c r="MF2" t="s">
        <v>83</v>
      </c>
      <c r="MG2" t="s">
        <v>84</v>
      </c>
      <c r="MH2" t="s">
        <v>85</v>
      </c>
      <c r="MI2" t="s">
        <v>86</v>
      </c>
      <c r="MJ2" t="s">
        <v>87</v>
      </c>
      <c r="MK2" t="s">
        <v>88</v>
      </c>
      <c r="ML2" t="s">
        <v>81</v>
      </c>
      <c r="MM2" t="s">
        <v>82</v>
      </c>
      <c r="MN2" t="s">
        <v>83</v>
      </c>
      <c r="MO2" t="s">
        <v>84</v>
      </c>
      <c r="MP2" t="s">
        <v>85</v>
      </c>
      <c r="MQ2" t="s">
        <v>86</v>
      </c>
      <c r="MR2" t="s">
        <v>87</v>
      </c>
      <c r="MS2" t="s">
        <v>88</v>
      </c>
      <c r="MT2" t="s">
        <v>81</v>
      </c>
      <c r="MU2" t="s">
        <v>82</v>
      </c>
      <c r="MV2" t="s">
        <v>83</v>
      </c>
      <c r="MW2" t="s">
        <v>84</v>
      </c>
      <c r="MX2" t="s">
        <v>85</v>
      </c>
      <c r="MY2" t="s">
        <v>86</v>
      </c>
      <c r="MZ2" t="s">
        <v>87</v>
      </c>
      <c r="NA2" t="s">
        <v>88</v>
      </c>
      <c r="NB2" t="s">
        <v>81</v>
      </c>
      <c r="NC2" t="s">
        <v>82</v>
      </c>
      <c r="ND2" t="s">
        <v>83</v>
      </c>
      <c r="NE2" t="s">
        <v>84</v>
      </c>
      <c r="NF2" t="s">
        <v>85</v>
      </c>
      <c r="NG2" t="s">
        <v>86</v>
      </c>
      <c r="NH2" t="s">
        <v>87</v>
      </c>
      <c r="NI2" t="s">
        <v>88</v>
      </c>
      <c r="NJ2" t="s">
        <v>81</v>
      </c>
      <c r="NK2" t="s">
        <v>82</v>
      </c>
      <c r="NL2" t="s">
        <v>83</v>
      </c>
      <c r="NM2" t="s">
        <v>84</v>
      </c>
      <c r="NN2" t="s">
        <v>85</v>
      </c>
      <c r="NO2" t="s">
        <v>86</v>
      </c>
      <c r="NP2" t="s">
        <v>87</v>
      </c>
      <c r="NQ2" t="s">
        <v>88</v>
      </c>
      <c r="NR2" t="s">
        <v>81</v>
      </c>
      <c r="NS2" t="s">
        <v>82</v>
      </c>
      <c r="NT2" t="s">
        <v>83</v>
      </c>
      <c r="NU2" t="s">
        <v>84</v>
      </c>
      <c r="NV2" t="s">
        <v>85</v>
      </c>
      <c r="NW2" t="s">
        <v>86</v>
      </c>
      <c r="NX2" t="s">
        <v>87</v>
      </c>
      <c r="NY2" t="s">
        <v>88</v>
      </c>
      <c r="NZ2" t="s">
        <v>81</v>
      </c>
      <c r="OA2" t="s">
        <v>82</v>
      </c>
      <c r="OB2" t="s">
        <v>83</v>
      </c>
      <c r="OC2" t="s">
        <v>84</v>
      </c>
      <c r="OD2" t="s">
        <v>85</v>
      </c>
      <c r="OE2" t="s">
        <v>86</v>
      </c>
      <c r="OF2" t="s">
        <v>87</v>
      </c>
      <c r="OG2" t="s">
        <v>88</v>
      </c>
      <c r="OH2" t="s">
        <v>81</v>
      </c>
      <c r="OI2" t="s">
        <v>82</v>
      </c>
      <c r="OJ2" t="s">
        <v>83</v>
      </c>
      <c r="OK2" t="s">
        <v>84</v>
      </c>
      <c r="OL2" t="s">
        <v>85</v>
      </c>
      <c r="OM2" t="s">
        <v>86</v>
      </c>
      <c r="ON2" t="s">
        <v>87</v>
      </c>
      <c r="OO2" t="s">
        <v>88</v>
      </c>
      <c r="OP2" t="s">
        <v>81</v>
      </c>
      <c r="OQ2" t="s">
        <v>82</v>
      </c>
      <c r="OR2" t="s">
        <v>83</v>
      </c>
      <c r="OS2" t="s">
        <v>84</v>
      </c>
      <c r="OT2" t="s">
        <v>85</v>
      </c>
      <c r="OU2" t="s">
        <v>86</v>
      </c>
      <c r="OV2" t="s">
        <v>87</v>
      </c>
      <c r="OW2" t="s">
        <v>88</v>
      </c>
      <c r="OX2" t="s">
        <v>81</v>
      </c>
      <c r="OY2" t="s">
        <v>82</v>
      </c>
      <c r="OZ2" t="s">
        <v>83</v>
      </c>
      <c r="PA2" t="s">
        <v>84</v>
      </c>
      <c r="PB2" t="s">
        <v>85</v>
      </c>
      <c r="PC2" t="s">
        <v>86</v>
      </c>
      <c r="PD2" t="s">
        <v>87</v>
      </c>
      <c r="PE2" t="s">
        <v>88</v>
      </c>
      <c r="PF2" t="s">
        <v>81</v>
      </c>
      <c r="PG2" t="s">
        <v>82</v>
      </c>
      <c r="PH2" t="s">
        <v>83</v>
      </c>
      <c r="PI2" t="s">
        <v>84</v>
      </c>
      <c r="PJ2" t="s">
        <v>85</v>
      </c>
      <c r="PK2" t="s">
        <v>86</v>
      </c>
      <c r="PL2" t="s">
        <v>87</v>
      </c>
      <c r="PM2" t="s">
        <v>88</v>
      </c>
      <c r="PN2" t="s">
        <v>81</v>
      </c>
      <c r="PO2" t="s">
        <v>82</v>
      </c>
      <c r="PP2" t="s">
        <v>83</v>
      </c>
      <c r="PQ2" t="s">
        <v>84</v>
      </c>
      <c r="PR2" t="s">
        <v>85</v>
      </c>
      <c r="PS2" t="s">
        <v>86</v>
      </c>
      <c r="PT2" t="s">
        <v>87</v>
      </c>
      <c r="PU2" t="s">
        <v>88</v>
      </c>
      <c r="PV2" t="s">
        <v>81</v>
      </c>
      <c r="PW2" t="s">
        <v>82</v>
      </c>
      <c r="PX2" t="s">
        <v>83</v>
      </c>
      <c r="PY2" t="s">
        <v>84</v>
      </c>
      <c r="PZ2" t="s">
        <v>85</v>
      </c>
      <c r="QA2" t="s">
        <v>86</v>
      </c>
      <c r="QB2" t="s">
        <v>87</v>
      </c>
      <c r="QC2" t="s">
        <v>88</v>
      </c>
      <c r="QD2" t="s">
        <v>81</v>
      </c>
      <c r="QE2" t="s">
        <v>82</v>
      </c>
      <c r="QF2" t="s">
        <v>83</v>
      </c>
      <c r="QG2" t="s">
        <v>84</v>
      </c>
      <c r="QH2" t="s">
        <v>85</v>
      </c>
      <c r="QI2" t="s">
        <v>86</v>
      </c>
      <c r="QJ2" t="s">
        <v>87</v>
      </c>
      <c r="QK2" t="s">
        <v>88</v>
      </c>
      <c r="QL2" t="s">
        <v>81</v>
      </c>
      <c r="QM2" t="s">
        <v>82</v>
      </c>
      <c r="QN2" t="s">
        <v>83</v>
      </c>
      <c r="QO2" t="s">
        <v>84</v>
      </c>
      <c r="QP2" t="s">
        <v>85</v>
      </c>
      <c r="QQ2" t="s">
        <v>86</v>
      </c>
      <c r="QR2" t="s">
        <v>87</v>
      </c>
      <c r="QS2" t="s">
        <v>88</v>
      </c>
      <c r="QT2" t="s">
        <v>81</v>
      </c>
      <c r="QU2" t="s">
        <v>82</v>
      </c>
      <c r="QV2" t="s">
        <v>83</v>
      </c>
      <c r="QW2" t="s">
        <v>84</v>
      </c>
      <c r="QX2" t="s">
        <v>85</v>
      </c>
      <c r="QY2" t="s">
        <v>86</v>
      </c>
      <c r="QZ2" t="s">
        <v>87</v>
      </c>
      <c r="RA2" t="s">
        <v>88</v>
      </c>
      <c r="RB2" t="s">
        <v>81</v>
      </c>
      <c r="RC2" t="s">
        <v>82</v>
      </c>
      <c r="RD2" t="s">
        <v>83</v>
      </c>
      <c r="RE2" t="s">
        <v>84</v>
      </c>
      <c r="RF2" t="s">
        <v>85</v>
      </c>
      <c r="RG2" t="s">
        <v>86</v>
      </c>
      <c r="RH2" t="s">
        <v>87</v>
      </c>
      <c r="RI2" t="s">
        <v>88</v>
      </c>
    </row>
    <row r="3" spans="1:477" s="3" customFormat="1">
      <c r="A3" s="3" t="s">
        <v>346</v>
      </c>
      <c r="B3" s="3" t="s">
        <v>347</v>
      </c>
      <c r="C3" s="3">
        <v>125</v>
      </c>
      <c r="D3" s="5" t="s">
        <v>300</v>
      </c>
      <c r="E3" s="3">
        <v>2380</v>
      </c>
      <c r="F3" s="3">
        <v>20</v>
      </c>
      <c r="G3" s="3">
        <v>177</v>
      </c>
      <c r="H3" s="3">
        <v>20</v>
      </c>
      <c r="I3" s="3">
        <v>0</v>
      </c>
      <c r="J3" s="3">
        <v>40</v>
      </c>
      <c r="K3" s="3">
        <v>0</v>
      </c>
      <c r="L3" s="3">
        <v>1269</v>
      </c>
      <c r="M3" s="3">
        <v>25</v>
      </c>
      <c r="N3" s="3">
        <v>0</v>
      </c>
      <c r="O3" s="3">
        <v>229.71</v>
      </c>
      <c r="P3" s="49">
        <v>2.9000000000000002E-8</v>
      </c>
      <c r="Q3" s="3">
        <v>8.6</v>
      </c>
      <c r="R3" s="49">
        <v>1.02E-9</v>
      </c>
      <c r="S3" s="3">
        <v>0</v>
      </c>
      <c r="T3" s="3">
        <v>0</v>
      </c>
      <c r="U3" s="50" t="s">
        <v>89</v>
      </c>
      <c r="V3" s="3" t="s">
        <v>95</v>
      </c>
      <c r="AH3" s="3">
        <v>4</v>
      </c>
      <c r="AI3" s="3">
        <v>1</v>
      </c>
      <c r="AJ3" s="51">
        <f>VLOOKUP(TEXT(U3,"General")&amp;"_"&amp;TEXT(AH3,"General"),'[1]Aquatic Bin Dimensions by HUC2'!$C:$K,3,FALSE)</f>
        <v>1728000</v>
      </c>
      <c r="AK3" s="52">
        <f>VLOOKUP(TEXT(U3,"General")&amp;"_"&amp;TEXT(AH3,"General"),'[1]Aquatic Bin Dimensions by HUC2'!$C:$K,4,FALSE)</f>
        <v>52600</v>
      </c>
      <c r="AL3" s="5">
        <f>VLOOKUP(TEXT(U3,"General")&amp;"_"&amp;TEXT(AH3,"General"),'[1]Aquatic Bin Dimensions by HUC2'!$C:$K,5,FALSE)</f>
        <v>2.74</v>
      </c>
      <c r="AM3" s="5">
        <f>VLOOKUP(TEXT(U3,"General")&amp;"_"&amp;TEXT(AH3,"General"),'[1]Aquatic Bin Dimensions by HUC2'!$C:$K,6,FALSE)</f>
        <v>2.74</v>
      </c>
      <c r="AN3" s="52">
        <f>VLOOKUP(TEXT(U3,"General")&amp;"_"&amp;TEXT(AH3,"General"),'[1]Aquatic Bin Dimensions by HUC2'!$C:$K,7,FALSE)</f>
        <v>600</v>
      </c>
      <c r="AO3" s="5">
        <f>VLOOKUP(TEXT(U3,"General")&amp;"_"&amp;TEXT(AH3,"General"),'[1]Aquatic Bin Dimensions by HUC2'!$C:$K,8,FALSE)</f>
        <v>1</v>
      </c>
      <c r="AP3" s="5">
        <f>VLOOKUP(TEXT(U3,"General")&amp;"_"&amp;TEXT(AH3,"General"),'[1]Aquatic Bin Dimensions by HUC2'!$C:$K,9,FALSE)</f>
        <v>0</v>
      </c>
      <c r="AQ3" s="5">
        <v>1</v>
      </c>
      <c r="AR3" s="5">
        <v>1</v>
      </c>
      <c r="AS3" s="5">
        <v>0</v>
      </c>
      <c r="AT3" s="5">
        <v>0</v>
      </c>
      <c r="AU3" s="5">
        <v>0</v>
      </c>
      <c r="AV3" s="5">
        <v>0</v>
      </c>
      <c r="AW3" s="5">
        <v>0</v>
      </c>
      <c r="AX3" s="5">
        <v>0</v>
      </c>
      <c r="AY3" s="5">
        <v>0</v>
      </c>
      <c r="AZ3" s="5">
        <v>0</v>
      </c>
      <c r="BA3" s="5">
        <v>0</v>
      </c>
      <c r="BB3" s="5">
        <v>0</v>
      </c>
      <c r="BC3" s="5">
        <v>0</v>
      </c>
      <c r="BD3" s="5">
        <v>0</v>
      </c>
      <c r="BE3" s="5">
        <v>0</v>
      </c>
      <c r="BF3" s="5">
        <v>0</v>
      </c>
      <c r="BG3" s="5">
        <v>0</v>
      </c>
      <c r="BH3" s="5">
        <v>0</v>
      </c>
      <c r="BI3" s="5">
        <v>0</v>
      </c>
      <c r="BJ3" s="5">
        <v>0</v>
      </c>
      <c r="BK3" s="5">
        <v>0</v>
      </c>
      <c r="BL3" s="5">
        <v>0</v>
      </c>
      <c r="BM3" s="5">
        <v>0</v>
      </c>
      <c r="BN3" s="5">
        <v>0</v>
      </c>
      <c r="BO3" s="5">
        <v>0</v>
      </c>
      <c r="BP3" s="5">
        <v>0</v>
      </c>
      <c r="BQ3" s="5">
        <v>0</v>
      </c>
      <c r="BR3" s="5">
        <v>0</v>
      </c>
      <c r="BS3" s="5">
        <v>0</v>
      </c>
      <c r="BT3" s="5">
        <v>0</v>
      </c>
      <c r="BU3" s="5">
        <v>0</v>
      </c>
      <c r="BV3" s="5">
        <v>0</v>
      </c>
      <c r="BW3" s="3">
        <v>1</v>
      </c>
      <c r="BX3" s="5" t="s">
        <v>345</v>
      </c>
      <c r="BY3" s="5">
        <v>1</v>
      </c>
      <c r="BZ3" s="3">
        <v>-14</v>
      </c>
      <c r="CB3" s="3">
        <v>1.3</v>
      </c>
      <c r="CC3" s="6">
        <v>1</v>
      </c>
      <c r="CF3" s="3">
        <v>0.99</v>
      </c>
      <c r="CG3" s="3">
        <v>1.8499999999999999E-2</v>
      </c>
    </row>
    <row r="4" spans="1:477" s="3" customFormat="1">
      <c r="A4" s="3" t="s">
        <v>348</v>
      </c>
      <c r="B4" s="3" t="s">
        <v>349</v>
      </c>
      <c r="C4" s="3">
        <v>125</v>
      </c>
      <c r="D4" s="5" t="s">
        <v>300</v>
      </c>
      <c r="E4" s="3">
        <v>2380</v>
      </c>
      <c r="F4" s="3">
        <v>20</v>
      </c>
      <c r="G4" s="3">
        <v>177</v>
      </c>
      <c r="H4" s="3">
        <v>20</v>
      </c>
      <c r="I4" s="3">
        <v>0</v>
      </c>
      <c r="J4" s="3">
        <v>40</v>
      </c>
      <c r="K4" s="3">
        <v>0</v>
      </c>
      <c r="L4" s="3">
        <v>1269</v>
      </c>
      <c r="M4" s="3">
        <v>25</v>
      </c>
      <c r="N4" s="3">
        <v>0</v>
      </c>
      <c r="O4" s="3">
        <v>229.71</v>
      </c>
      <c r="P4" s="49">
        <v>2.9000000000000002E-8</v>
      </c>
      <c r="Q4" s="3">
        <v>8.6</v>
      </c>
      <c r="R4" s="49">
        <v>1.02E-9</v>
      </c>
      <c r="S4" s="3">
        <v>0</v>
      </c>
      <c r="T4" s="3">
        <v>0</v>
      </c>
      <c r="U4" s="50" t="s">
        <v>90</v>
      </c>
      <c r="V4" s="3" t="s">
        <v>96</v>
      </c>
      <c r="AH4" s="3">
        <v>4</v>
      </c>
      <c r="AI4" s="3">
        <v>1</v>
      </c>
      <c r="AJ4" s="51">
        <f>VLOOKUP(TEXT(U4,"General")&amp;"_"&amp;TEXT(AH4,"General"),'[1]Aquatic Bin Dimensions by HUC2'!$C:$K,3,FALSE)</f>
        <v>1728000</v>
      </c>
      <c r="AK4" s="52">
        <f>VLOOKUP(TEXT(U4,"General")&amp;"_"&amp;TEXT(AH4,"General"),'[1]Aquatic Bin Dimensions by HUC2'!$C:$K,4,FALSE)</f>
        <v>52600</v>
      </c>
      <c r="AL4" s="5">
        <f>VLOOKUP(TEXT(U4,"General")&amp;"_"&amp;TEXT(AH4,"General"),'[1]Aquatic Bin Dimensions by HUC2'!$C:$K,5,FALSE)</f>
        <v>2.74</v>
      </c>
      <c r="AM4" s="5">
        <f>VLOOKUP(TEXT(U4,"General")&amp;"_"&amp;TEXT(AH4,"General"),'[1]Aquatic Bin Dimensions by HUC2'!$C:$K,6,FALSE)</f>
        <v>2.74</v>
      </c>
      <c r="AN4" s="52">
        <f>VLOOKUP(TEXT(U4,"General")&amp;"_"&amp;TEXT(AH4,"General"),'[1]Aquatic Bin Dimensions by HUC2'!$C:$K,7,FALSE)</f>
        <v>600</v>
      </c>
      <c r="AO4" s="5">
        <f>VLOOKUP(TEXT(U4,"General")&amp;"_"&amp;TEXT(AH4,"General"),'[1]Aquatic Bin Dimensions by HUC2'!$C:$K,8,FALSE)</f>
        <v>1</v>
      </c>
      <c r="AP4" s="5">
        <f>VLOOKUP(TEXT(U4,"General")&amp;"_"&amp;TEXT(AH4,"General"),'[1]Aquatic Bin Dimensions by HUC2'!$C:$K,9,FALSE)</f>
        <v>0</v>
      </c>
      <c r="AQ4" s="5">
        <v>1</v>
      </c>
      <c r="AR4" s="5">
        <v>1</v>
      </c>
      <c r="AS4" s="5">
        <v>0</v>
      </c>
      <c r="AT4" s="5">
        <v>0</v>
      </c>
      <c r="AU4" s="5">
        <v>0</v>
      </c>
      <c r="AV4" s="5">
        <v>0</v>
      </c>
      <c r="AW4" s="5">
        <v>0</v>
      </c>
      <c r="AX4" s="5">
        <v>0</v>
      </c>
      <c r="AY4" s="5">
        <v>0</v>
      </c>
      <c r="AZ4" s="5">
        <v>0</v>
      </c>
      <c r="BA4" s="5">
        <v>0</v>
      </c>
      <c r="BB4" s="5">
        <v>0</v>
      </c>
      <c r="BC4" s="5">
        <v>0</v>
      </c>
      <c r="BD4" s="5">
        <v>0</v>
      </c>
      <c r="BE4" s="5">
        <v>0</v>
      </c>
      <c r="BF4" s="5">
        <v>0</v>
      </c>
      <c r="BG4" s="5">
        <v>0</v>
      </c>
      <c r="BH4" s="5">
        <v>0</v>
      </c>
      <c r="BI4" s="5">
        <v>0</v>
      </c>
      <c r="BJ4" s="5">
        <v>0</v>
      </c>
      <c r="BK4" s="5">
        <v>0</v>
      </c>
      <c r="BL4" s="5">
        <v>0</v>
      </c>
      <c r="BM4" s="5">
        <v>0</v>
      </c>
      <c r="BN4" s="5">
        <v>0</v>
      </c>
      <c r="BO4" s="5">
        <v>0</v>
      </c>
      <c r="BP4" s="5">
        <v>0</v>
      </c>
      <c r="BQ4" s="5">
        <v>0</v>
      </c>
      <c r="BR4" s="5">
        <v>0</v>
      </c>
      <c r="BS4" s="5">
        <v>0</v>
      </c>
      <c r="BT4" s="5">
        <v>0</v>
      </c>
      <c r="BU4" s="5">
        <v>0</v>
      </c>
      <c r="BV4" s="5">
        <v>0</v>
      </c>
      <c r="BW4" s="3">
        <v>1</v>
      </c>
      <c r="BX4" s="5" t="s">
        <v>345</v>
      </c>
      <c r="BY4" s="5">
        <v>1</v>
      </c>
      <c r="BZ4" s="3">
        <v>-14</v>
      </c>
      <c r="CB4" s="3">
        <v>1.3</v>
      </c>
      <c r="CC4" s="6">
        <v>1</v>
      </c>
      <c r="CF4" s="3">
        <v>0.99</v>
      </c>
      <c r="CG4" s="3">
        <v>1.8499999999999999E-2</v>
      </c>
    </row>
    <row r="5" spans="1:477" s="3" customFormat="1">
      <c r="A5" s="3" t="s">
        <v>350</v>
      </c>
      <c r="B5" s="3" t="s">
        <v>351</v>
      </c>
      <c r="C5" s="3">
        <v>125</v>
      </c>
      <c r="D5" s="5" t="s">
        <v>300</v>
      </c>
      <c r="E5" s="3">
        <v>2380</v>
      </c>
      <c r="F5" s="3">
        <v>20</v>
      </c>
      <c r="G5" s="3">
        <v>177</v>
      </c>
      <c r="H5" s="3">
        <v>20</v>
      </c>
      <c r="I5" s="3">
        <v>0</v>
      </c>
      <c r="J5" s="3">
        <v>40</v>
      </c>
      <c r="K5" s="3">
        <v>0</v>
      </c>
      <c r="L5" s="3">
        <v>1269</v>
      </c>
      <c r="M5" s="3">
        <v>25</v>
      </c>
      <c r="N5" s="3">
        <v>0</v>
      </c>
      <c r="O5" s="3">
        <v>229.71</v>
      </c>
      <c r="P5" s="49">
        <v>2.9000000000000002E-8</v>
      </c>
      <c r="Q5" s="3">
        <v>8.6</v>
      </c>
      <c r="R5" s="49">
        <v>1.02E-9</v>
      </c>
      <c r="S5" s="3">
        <v>0</v>
      </c>
      <c r="T5" s="3">
        <v>0</v>
      </c>
      <c r="U5" s="50" t="s">
        <v>91</v>
      </c>
      <c r="V5" s="3" t="s">
        <v>97</v>
      </c>
      <c r="AH5" s="3">
        <v>4</v>
      </c>
      <c r="AI5" s="3">
        <v>1</v>
      </c>
      <c r="AJ5" s="51">
        <f>VLOOKUP(TEXT(U5,"General")&amp;"_"&amp;TEXT(AH5,"General"),'[1]Aquatic Bin Dimensions by HUC2'!$C:$K,3,FALSE)</f>
        <v>1728000</v>
      </c>
      <c r="AK5" s="52">
        <f>VLOOKUP(TEXT(U5,"General")&amp;"_"&amp;TEXT(AH5,"General"),'[1]Aquatic Bin Dimensions by HUC2'!$C:$K,4,FALSE)</f>
        <v>52600</v>
      </c>
      <c r="AL5" s="5">
        <f>VLOOKUP(TEXT(U5,"General")&amp;"_"&amp;TEXT(AH5,"General"),'[1]Aquatic Bin Dimensions by HUC2'!$C:$K,5,FALSE)</f>
        <v>2.74</v>
      </c>
      <c r="AM5" s="5">
        <f>VLOOKUP(TEXT(U5,"General")&amp;"_"&amp;TEXT(AH5,"General"),'[1]Aquatic Bin Dimensions by HUC2'!$C:$K,6,FALSE)</f>
        <v>2.74</v>
      </c>
      <c r="AN5" s="52">
        <f>VLOOKUP(TEXT(U5,"General")&amp;"_"&amp;TEXT(AH5,"General"),'[1]Aquatic Bin Dimensions by HUC2'!$C:$K,7,FALSE)</f>
        <v>600</v>
      </c>
      <c r="AO5" s="5">
        <f>VLOOKUP(TEXT(U5,"General")&amp;"_"&amp;TEXT(AH5,"General"),'[1]Aquatic Bin Dimensions by HUC2'!$C:$K,8,FALSE)</f>
        <v>1</v>
      </c>
      <c r="AP5" s="5">
        <f>VLOOKUP(TEXT(U5,"General")&amp;"_"&amp;TEXT(AH5,"General"),'[1]Aquatic Bin Dimensions by HUC2'!$C:$K,9,FALSE)</f>
        <v>0</v>
      </c>
      <c r="AQ5" s="5">
        <v>1</v>
      </c>
      <c r="AR5" s="5">
        <v>1</v>
      </c>
      <c r="AS5" s="5">
        <v>0</v>
      </c>
      <c r="AT5" s="5">
        <v>0</v>
      </c>
      <c r="AU5" s="5">
        <v>0</v>
      </c>
      <c r="AV5" s="5">
        <v>0</v>
      </c>
      <c r="AW5" s="5">
        <v>0</v>
      </c>
      <c r="AX5" s="5">
        <v>0</v>
      </c>
      <c r="AY5" s="5">
        <v>0</v>
      </c>
      <c r="AZ5" s="5">
        <v>0</v>
      </c>
      <c r="BA5" s="5">
        <v>0</v>
      </c>
      <c r="BB5" s="5">
        <v>0</v>
      </c>
      <c r="BC5" s="5">
        <v>0</v>
      </c>
      <c r="BD5" s="5">
        <v>0</v>
      </c>
      <c r="BE5" s="5">
        <v>0</v>
      </c>
      <c r="BF5" s="5">
        <v>0</v>
      </c>
      <c r="BG5" s="5">
        <v>0</v>
      </c>
      <c r="BH5" s="5">
        <v>0</v>
      </c>
      <c r="BI5" s="5">
        <v>0</v>
      </c>
      <c r="BJ5" s="5">
        <v>0</v>
      </c>
      <c r="BK5" s="5">
        <v>0</v>
      </c>
      <c r="BL5" s="5">
        <v>0</v>
      </c>
      <c r="BM5" s="5">
        <v>0</v>
      </c>
      <c r="BN5" s="5">
        <v>0</v>
      </c>
      <c r="BO5" s="5">
        <v>0</v>
      </c>
      <c r="BP5" s="5">
        <v>0</v>
      </c>
      <c r="BQ5" s="5">
        <v>0</v>
      </c>
      <c r="BR5" s="5">
        <v>0</v>
      </c>
      <c r="BS5" s="5">
        <v>0</v>
      </c>
      <c r="BT5" s="5">
        <v>0</v>
      </c>
      <c r="BU5" s="5">
        <v>0</v>
      </c>
      <c r="BV5" s="5">
        <v>0</v>
      </c>
      <c r="BW5" s="3">
        <v>1</v>
      </c>
      <c r="BX5" s="5" t="s">
        <v>345</v>
      </c>
      <c r="BY5" s="5">
        <v>1</v>
      </c>
      <c r="BZ5" s="3">
        <v>-14</v>
      </c>
      <c r="CB5" s="3">
        <v>1.3</v>
      </c>
      <c r="CC5" s="6">
        <v>1</v>
      </c>
      <c r="CF5" s="3">
        <v>0.99</v>
      </c>
      <c r="CG5" s="3">
        <v>1.8499999999999999E-2</v>
      </c>
    </row>
    <row r="6" spans="1:477" s="3" customFormat="1">
      <c r="A6" s="3" t="s">
        <v>352</v>
      </c>
      <c r="B6" s="3" t="s">
        <v>353</v>
      </c>
      <c r="C6" s="3">
        <v>125</v>
      </c>
      <c r="D6" s="5" t="s">
        <v>300</v>
      </c>
      <c r="E6" s="3">
        <v>2380</v>
      </c>
      <c r="F6" s="3">
        <v>20</v>
      </c>
      <c r="G6" s="3">
        <v>177</v>
      </c>
      <c r="H6" s="3">
        <v>20</v>
      </c>
      <c r="I6" s="3">
        <v>0</v>
      </c>
      <c r="J6" s="3">
        <v>40</v>
      </c>
      <c r="K6" s="3">
        <v>0</v>
      </c>
      <c r="L6" s="3">
        <v>1269</v>
      </c>
      <c r="M6" s="3">
        <v>25</v>
      </c>
      <c r="N6" s="3">
        <v>0</v>
      </c>
      <c r="O6" s="3">
        <v>229.71</v>
      </c>
      <c r="P6" s="49">
        <v>2.9000000000000002E-8</v>
      </c>
      <c r="Q6" s="3">
        <v>8.6</v>
      </c>
      <c r="R6" s="49">
        <v>1.02E-9</v>
      </c>
      <c r="S6" s="3">
        <v>0</v>
      </c>
      <c r="T6" s="3">
        <v>0</v>
      </c>
      <c r="U6" s="50" t="s">
        <v>92</v>
      </c>
      <c r="V6" s="3" t="s">
        <v>98</v>
      </c>
      <c r="AH6" s="3">
        <v>4</v>
      </c>
      <c r="AI6" s="3">
        <v>1</v>
      </c>
      <c r="AJ6" s="51">
        <f>VLOOKUP(TEXT(U6,"General")&amp;"_"&amp;TEXT(AH6,"General"),'[1]Aquatic Bin Dimensions by HUC2'!$C:$K,3,FALSE)</f>
        <v>1728000</v>
      </c>
      <c r="AK6" s="52">
        <f>VLOOKUP(TEXT(U6,"General")&amp;"_"&amp;TEXT(AH6,"General"),'[1]Aquatic Bin Dimensions by HUC2'!$C:$K,4,FALSE)</f>
        <v>52600</v>
      </c>
      <c r="AL6" s="5">
        <f>VLOOKUP(TEXT(U6,"General")&amp;"_"&amp;TEXT(AH6,"General"),'[1]Aquatic Bin Dimensions by HUC2'!$C:$K,5,FALSE)</f>
        <v>2.74</v>
      </c>
      <c r="AM6" s="5">
        <f>VLOOKUP(TEXT(U6,"General")&amp;"_"&amp;TEXT(AH6,"General"),'[1]Aquatic Bin Dimensions by HUC2'!$C:$K,6,FALSE)</f>
        <v>2.74</v>
      </c>
      <c r="AN6" s="52">
        <f>VLOOKUP(TEXT(U6,"General")&amp;"_"&amp;TEXT(AH6,"General"),'[1]Aquatic Bin Dimensions by HUC2'!$C:$K,7,FALSE)</f>
        <v>600</v>
      </c>
      <c r="AO6" s="5">
        <f>VLOOKUP(TEXT(U6,"General")&amp;"_"&amp;TEXT(AH6,"General"),'[1]Aquatic Bin Dimensions by HUC2'!$C:$K,8,FALSE)</f>
        <v>1</v>
      </c>
      <c r="AP6" s="5">
        <f>VLOOKUP(TEXT(U6,"General")&amp;"_"&amp;TEXT(AH6,"General"),'[1]Aquatic Bin Dimensions by HUC2'!$C:$K,9,FALSE)</f>
        <v>0</v>
      </c>
      <c r="AQ6" s="5">
        <v>1</v>
      </c>
      <c r="AR6" s="5">
        <v>1</v>
      </c>
      <c r="AS6" s="5">
        <v>0</v>
      </c>
      <c r="AT6" s="5">
        <v>0</v>
      </c>
      <c r="AU6" s="5">
        <v>0</v>
      </c>
      <c r="AV6" s="5">
        <v>0</v>
      </c>
      <c r="AW6" s="5">
        <v>0</v>
      </c>
      <c r="AX6" s="5">
        <v>0</v>
      </c>
      <c r="AY6" s="5">
        <v>0</v>
      </c>
      <c r="AZ6" s="5">
        <v>0</v>
      </c>
      <c r="BA6" s="5">
        <v>0</v>
      </c>
      <c r="BB6" s="5">
        <v>0</v>
      </c>
      <c r="BC6" s="5">
        <v>0</v>
      </c>
      <c r="BD6" s="5">
        <v>0</v>
      </c>
      <c r="BE6" s="5">
        <v>0</v>
      </c>
      <c r="BF6" s="5">
        <v>0</v>
      </c>
      <c r="BG6" s="5">
        <v>0</v>
      </c>
      <c r="BH6" s="5">
        <v>0</v>
      </c>
      <c r="BI6" s="5">
        <v>0</v>
      </c>
      <c r="BJ6" s="5">
        <v>0</v>
      </c>
      <c r="BK6" s="5">
        <v>0</v>
      </c>
      <c r="BL6" s="5">
        <v>0</v>
      </c>
      <c r="BM6" s="5">
        <v>0</v>
      </c>
      <c r="BN6" s="5">
        <v>0</v>
      </c>
      <c r="BO6" s="5">
        <v>0</v>
      </c>
      <c r="BP6" s="5">
        <v>0</v>
      </c>
      <c r="BQ6" s="5">
        <v>0</v>
      </c>
      <c r="BR6" s="5">
        <v>0</v>
      </c>
      <c r="BS6" s="5">
        <v>0</v>
      </c>
      <c r="BT6" s="5">
        <v>0</v>
      </c>
      <c r="BU6" s="5">
        <v>0</v>
      </c>
      <c r="BV6" s="5">
        <v>0</v>
      </c>
      <c r="BW6" s="3">
        <v>1</v>
      </c>
      <c r="BX6" s="5" t="s">
        <v>345</v>
      </c>
      <c r="BY6" s="5">
        <v>1</v>
      </c>
      <c r="BZ6" s="3">
        <v>-14</v>
      </c>
      <c r="CB6" s="3">
        <v>1.3</v>
      </c>
      <c r="CC6" s="6">
        <v>1</v>
      </c>
      <c r="CF6" s="3">
        <v>0.99</v>
      </c>
      <c r="CG6" s="3">
        <v>1.8499999999999999E-2</v>
      </c>
    </row>
    <row r="7" spans="1:477" s="3" customFormat="1">
      <c r="A7" s="3" t="s">
        <v>354</v>
      </c>
      <c r="B7" s="3" t="s">
        <v>355</v>
      </c>
      <c r="C7" s="3">
        <v>125</v>
      </c>
      <c r="D7" s="5" t="s">
        <v>300</v>
      </c>
      <c r="E7" s="3">
        <v>2380</v>
      </c>
      <c r="F7" s="3">
        <v>20</v>
      </c>
      <c r="G7" s="3">
        <v>177</v>
      </c>
      <c r="H7" s="3">
        <v>20</v>
      </c>
      <c r="I7" s="3">
        <v>0</v>
      </c>
      <c r="J7" s="3">
        <v>40</v>
      </c>
      <c r="K7" s="3">
        <v>0</v>
      </c>
      <c r="L7" s="3">
        <v>1269</v>
      </c>
      <c r="M7" s="3">
        <v>25</v>
      </c>
      <c r="N7" s="3">
        <v>0</v>
      </c>
      <c r="O7" s="3">
        <v>229.71</v>
      </c>
      <c r="P7" s="49">
        <v>2.9000000000000002E-8</v>
      </c>
      <c r="Q7" s="3">
        <v>8.6</v>
      </c>
      <c r="R7" s="49">
        <v>1.02E-9</v>
      </c>
      <c r="S7" s="3">
        <v>0</v>
      </c>
      <c r="T7" s="3">
        <v>0</v>
      </c>
      <c r="U7" s="50" t="s">
        <v>93</v>
      </c>
      <c r="V7" s="3" t="s">
        <v>99</v>
      </c>
      <c r="AH7" s="3">
        <v>4</v>
      </c>
      <c r="AI7" s="3">
        <v>1</v>
      </c>
      <c r="AJ7" s="51">
        <f>VLOOKUP(TEXT(U7,"General")&amp;"_"&amp;TEXT(AH7,"General"),'[1]Aquatic Bin Dimensions by HUC2'!$C:$K,3,FALSE)</f>
        <v>1728000</v>
      </c>
      <c r="AK7" s="52">
        <f>VLOOKUP(TEXT(U7,"General")&amp;"_"&amp;TEXT(AH7,"General"),'[1]Aquatic Bin Dimensions by HUC2'!$C:$K,4,FALSE)</f>
        <v>52600</v>
      </c>
      <c r="AL7" s="5">
        <f>VLOOKUP(TEXT(U7,"General")&amp;"_"&amp;TEXT(AH7,"General"),'[1]Aquatic Bin Dimensions by HUC2'!$C:$K,5,FALSE)</f>
        <v>2.74</v>
      </c>
      <c r="AM7" s="5">
        <f>VLOOKUP(TEXT(U7,"General")&amp;"_"&amp;TEXT(AH7,"General"),'[1]Aquatic Bin Dimensions by HUC2'!$C:$K,6,FALSE)</f>
        <v>2.74</v>
      </c>
      <c r="AN7" s="52">
        <f>VLOOKUP(TEXT(U7,"General")&amp;"_"&amp;TEXT(AH7,"General"),'[1]Aquatic Bin Dimensions by HUC2'!$C:$K,7,FALSE)</f>
        <v>600</v>
      </c>
      <c r="AO7" s="5">
        <f>VLOOKUP(TEXT(U7,"General")&amp;"_"&amp;TEXT(AH7,"General"),'[1]Aquatic Bin Dimensions by HUC2'!$C:$K,8,FALSE)</f>
        <v>1</v>
      </c>
      <c r="AP7" s="5">
        <f>VLOOKUP(TEXT(U7,"General")&amp;"_"&amp;TEXT(AH7,"General"),'[1]Aquatic Bin Dimensions by HUC2'!$C:$K,9,FALSE)</f>
        <v>0</v>
      </c>
      <c r="AQ7" s="5">
        <v>1</v>
      </c>
      <c r="AR7" s="5">
        <v>1</v>
      </c>
      <c r="AS7" s="5">
        <v>0</v>
      </c>
      <c r="AT7" s="5">
        <v>0</v>
      </c>
      <c r="AU7" s="5">
        <v>0</v>
      </c>
      <c r="AV7" s="5">
        <v>0</v>
      </c>
      <c r="AW7" s="5">
        <v>0</v>
      </c>
      <c r="AX7" s="5">
        <v>0</v>
      </c>
      <c r="AY7" s="5">
        <v>0</v>
      </c>
      <c r="AZ7" s="5">
        <v>0</v>
      </c>
      <c r="BA7" s="5">
        <v>0</v>
      </c>
      <c r="BB7" s="5">
        <v>0</v>
      </c>
      <c r="BC7" s="5">
        <v>0</v>
      </c>
      <c r="BD7" s="5">
        <v>0</v>
      </c>
      <c r="BE7" s="5">
        <v>0</v>
      </c>
      <c r="BF7" s="5">
        <v>0</v>
      </c>
      <c r="BG7" s="5">
        <v>0</v>
      </c>
      <c r="BH7" s="5">
        <v>0</v>
      </c>
      <c r="BI7" s="5">
        <v>0</v>
      </c>
      <c r="BJ7" s="5">
        <v>0</v>
      </c>
      <c r="BK7" s="5">
        <v>0</v>
      </c>
      <c r="BL7" s="5">
        <v>0</v>
      </c>
      <c r="BM7" s="5">
        <v>0</v>
      </c>
      <c r="BN7" s="5">
        <v>0</v>
      </c>
      <c r="BO7" s="5">
        <v>0</v>
      </c>
      <c r="BP7" s="5">
        <v>0</v>
      </c>
      <c r="BQ7" s="5">
        <v>0</v>
      </c>
      <c r="BR7" s="5">
        <v>0</v>
      </c>
      <c r="BS7" s="5">
        <v>0</v>
      </c>
      <c r="BT7" s="5">
        <v>0</v>
      </c>
      <c r="BU7" s="5">
        <v>0</v>
      </c>
      <c r="BV7" s="5">
        <v>0</v>
      </c>
      <c r="BW7" s="3">
        <v>1</v>
      </c>
      <c r="BX7" s="5" t="s">
        <v>345</v>
      </c>
      <c r="BY7" s="5">
        <v>1</v>
      </c>
      <c r="BZ7" s="3">
        <v>-14</v>
      </c>
      <c r="CB7" s="3">
        <v>1.3</v>
      </c>
      <c r="CC7" s="6">
        <v>1</v>
      </c>
      <c r="CF7" s="3">
        <v>0.99</v>
      </c>
      <c r="CG7" s="3">
        <v>1.8499999999999999E-2</v>
      </c>
    </row>
    <row r="8" spans="1:477" s="3" customFormat="1">
      <c r="A8" s="3" t="s">
        <v>356</v>
      </c>
      <c r="B8" s="3" t="s">
        <v>357</v>
      </c>
      <c r="C8" s="3">
        <v>125</v>
      </c>
      <c r="D8" s="5" t="s">
        <v>300</v>
      </c>
      <c r="E8" s="3">
        <v>2380</v>
      </c>
      <c r="F8" s="3">
        <v>20</v>
      </c>
      <c r="G8" s="3">
        <v>177</v>
      </c>
      <c r="H8" s="3">
        <v>20</v>
      </c>
      <c r="I8" s="3">
        <v>0</v>
      </c>
      <c r="J8" s="3">
        <v>40</v>
      </c>
      <c r="K8" s="3">
        <v>0</v>
      </c>
      <c r="L8" s="3">
        <v>1269</v>
      </c>
      <c r="M8" s="3">
        <v>25</v>
      </c>
      <c r="N8" s="3">
        <v>0</v>
      </c>
      <c r="O8" s="3">
        <v>229.71</v>
      </c>
      <c r="P8" s="49">
        <v>2.9000000000000002E-8</v>
      </c>
      <c r="Q8" s="3">
        <v>8.6</v>
      </c>
      <c r="R8" s="49">
        <v>1.02E-9</v>
      </c>
      <c r="S8" s="3">
        <v>0</v>
      </c>
      <c r="T8" s="3">
        <v>0</v>
      </c>
      <c r="U8" s="50" t="s">
        <v>94</v>
      </c>
      <c r="V8" s="3" t="s">
        <v>100</v>
      </c>
      <c r="AH8" s="3">
        <v>4</v>
      </c>
      <c r="AI8" s="3">
        <v>1</v>
      </c>
      <c r="AJ8" s="51">
        <f>VLOOKUP(TEXT(U8,"General")&amp;"_"&amp;TEXT(AH8,"General"),'[1]Aquatic Bin Dimensions by HUC2'!$C:$K,3,FALSE)</f>
        <v>1728000</v>
      </c>
      <c r="AK8" s="52">
        <f>VLOOKUP(TEXT(U8,"General")&amp;"_"&amp;TEXT(AH8,"General"),'[1]Aquatic Bin Dimensions by HUC2'!$C:$K,4,FALSE)</f>
        <v>52600</v>
      </c>
      <c r="AL8" s="5">
        <f>VLOOKUP(TEXT(U8,"General")&amp;"_"&amp;TEXT(AH8,"General"),'[1]Aquatic Bin Dimensions by HUC2'!$C:$K,5,FALSE)</f>
        <v>2.74</v>
      </c>
      <c r="AM8" s="5">
        <f>VLOOKUP(TEXT(U8,"General")&amp;"_"&amp;TEXT(AH8,"General"),'[1]Aquatic Bin Dimensions by HUC2'!$C:$K,6,FALSE)</f>
        <v>2.74</v>
      </c>
      <c r="AN8" s="52">
        <f>VLOOKUP(TEXT(U8,"General")&amp;"_"&amp;TEXT(AH8,"General"),'[1]Aquatic Bin Dimensions by HUC2'!$C:$K,7,FALSE)</f>
        <v>600</v>
      </c>
      <c r="AO8" s="5">
        <f>VLOOKUP(TEXT(U8,"General")&amp;"_"&amp;TEXT(AH8,"General"),'[1]Aquatic Bin Dimensions by HUC2'!$C:$K,8,FALSE)</f>
        <v>1</v>
      </c>
      <c r="AP8" s="5">
        <f>VLOOKUP(TEXT(U8,"General")&amp;"_"&amp;TEXT(AH8,"General"),'[1]Aquatic Bin Dimensions by HUC2'!$C:$K,9,FALSE)</f>
        <v>0</v>
      </c>
      <c r="AQ8" s="5">
        <v>1</v>
      </c>
      <c r="AR8" s="5">
        <v>1</v>
      </c>
      <c r="AS8" s="5">
        <v>0</v>
      </c>
      <c r="AT8" s="5">
        <v>0</v>
      </c>
      <c r="AU8" s="5">
        <v>0</v>
      </c>
      <c r="AV8" s="5">
        <v>0</v>
      </c>
      <c r="AW8" s="5">
        <v>0</v>
      </c>
      <c r="AX8" s="5">
        <v>0</v>
      </c>
      <c r="AY8" s="5">
        <v>0</v>
      </c>
      <c r="AZ8" s="5">
        <v>0</v>
      </c>
      <c r="BA8" s="5">
        <v>0</v>
      </c>
      <c r="BB8" s="5">
        <v>0</v>
      </c>
      <c r="BC8" s="5">
        <v>0</v>
      </c>
      <c r="BD8" s="5">
        <v>0</v>
      </c>
      <c r="BE8" s="5">
        <v>0</v>
      </c>
      <c r="BF8" s="5">
        <v>0</v>
      </c>
      <c r="BG8" s="5">
        <v>0</v>
      </c>
      <c r="BH8" s="5">
        <v>0</v>
      </c>
      <c r="BI8" s="5">
        <v>0</v>
      </c>
      <c r="BJ8" s="5">
        <v>0</v>
      </c>
      <c r="BK8" s="5">
        <v>0</v>
      </c>
      <c r="BL8" s="5">
        <v>0</v>
      </c>
      <c r="BM8" s="5">
        <v>0</v>
      </c>
      <c r="BN8" s="5">
        <v>0</v>
      </c>
      <c r="BO8" s="5">
        <v>0</v>
      </c>
      <c r="BP8" s="5">
        <v>0</v>
      </c>
      <c r="BQ8" s="5">
        <v>0</v>
      </c>
      <c r="BR8" s="5">
        <v>0</v>
      </c>
      <c r="BS8" s="5">
        <v>0</v>
      </c>
      <c r="BT8" s="5">
        <v>0</v>
      </c>
      <c r="BU8" s="5">
        <v>0</v>
      </c>
      <c r="BV8" s="5">
        <v>0</v>
      </c>
      <c r="BW8" s="3">
        <v>1</v>
      </c>
      <c r="BX8" s="5" t="s">
        <v>345</v>
      </c>
      <c r="BY8" s="5">
        <v>1</v>
      </c>
      <c r="BZ8" s="3">
        <v>-14</v>
      </c>
      <c r="CB8" s="3">
        <v>1.3</v>
      </c>
      <c r="CC8" s="6">
        <v>1</v>
      </c>
      <c r="CF8" s="3">
        <v>0.99</v>
      </c>
      <c r="CG8" s="3">
        <v>1.8499999999999999E-2</v>
      </c>
    </row>
    <row r="9" spans="1:477" s="3" customFormat="1">
      <c r="A9" s="3" t="s">
        <v>358</v>
      </c>
      <c r="B9" s="3" t="s">
        <v>359</v>
      </c>
      <c r="C9" s="3">
        <v>125</v>
      </c>
      <c r="D9" s="5" t="s">
        <v>300</v>
      </c>
      <c r="E9" s="3">
        <v>2380</v>
      </c>
      <c r="F9" s="3">
        <v>20</v>
      </c>
      <c r="G9" s="3">
        <v>177</v>
      </c>
      <c r="H9" s="3">
        <v>20</v>
      </c>
      <c r="I9" s="3">
        <v>0</v>
      </c>
      <c r="J9" s="3">
        <v>40</v>
      </c>
      <c r="K9" s="3">
        <v>0</v>
      </c>
      <c r="L9" s="3">
        <v>1269</v>
      </c>
      <c r="M9" s="3">
        <v>25</v>
      </c>
      <c r="N9" s="3">
        <v>0</v>
      </c>
      <c r="O9" s="3">
        <v>229.71</v>
      </c>
      <c r="P9" s="49">
        <v>2.9000000000000002E-8</v>
      </c>
      <c r="Q9" s="3">
        <v>8.6</v>
      </c>
      <c r="R9" s="49">
        <v>1.02E-9</v>
      </c>
      <c r="S9" s="3">
        <v>0</v>
      </c>
      <c r="T9" s="3">
        <v>0</v>
      </c>
      <c r="U9" s="50">
        <v>13</v>
      </c>
      <c r="V9" s="3" t="s">
        <v>101</v>
      </c>
      <c r="AH9" s="3">
        <v>4</v>
      </c>
      <c r="AI9" s="3">
        <v>1</v>
      </c>
      <c r="AJ9" s="51">
        <f>VLOOKUP(TEXT(U9,"General")&amp;"_"&amp;TEXT(AH9,"General"),'[1]Aquatic Bin Dimensions by HUC2'!$C:$K,3,FALSE)</f>
        <v>1728000</v>
      </c>
      <c r="AK9" s="52">
        <f>VLOOKUP(TEXT(U9,"General")&amp;"_"&amp;TEXT(AH9,"General"),'[1]Aquatic Bin Dimensions by HUC2'!$C:$K,4,FALSE)</f>
        <v>52600</v>
      </c>
      <c r="AL9" s="5">
        <f>VLOOKUP(TEXT(U9,"General")&amp;"_"&amp;TEXT(AH9,"General"),'[1]Aquatic Bin Dimensions by HUC2'!$C:$K,5,FALSE)</f>
        <v>2.74</v>
      </c>
      <c r="AM9" s="5">
        <f>VLOOKUP(TEXT(U9,"General")&amp;"_"&amp;TEXT(AH9,"General"),'[1]Aquatic Bin Dimensions by HUC2'!$C:$K,6,FALSE)</f>
        <v>2.74</v>
      </c>
      <c r="AN9" s="52">
        <f>VLOOKUP(TEXT(U9,"General")&amp;"_"&amp;TEXT(AH9,"General"),'[1]Aquatic Bin Dimensions by HUC2'!$C:$K,7,FALSE)</f>
        <v>600</v>
      </c>
      <c r="AO9" s="5">
        <f>VLOOKUP(TEXT(U9,"General")&amp;"_"&amp;TEXT(AH9,"General"),'[1]Aquatic Bin Dimensions by HUC2'!$C:$K,8,FALSE)</f>
        <v>1</v>
      </c>
      <c r="AP9" s="5">
        <f>VLOOKUP(TEXT(U9,"General")&amp;"_"&amp;TEXT(AH9,"General"),'[1]Aquatic Bin Dimensions by HUC2'!$C:$K,9,FALSE)</f>
        <v>0</v>
      </c>
      <c r="AQ9" s="5">
        <v>1</v>
      </c>
      <c r="AR9" s="5">
        <v>1</v>
      </c>
      <c r="AS9" s="5">
        <v>0</v>
      </c>
      <c r="AT9" s="5">
        <v>0</v>
      </c>
      <c r="AU9" s="5">
        <v>0</v>
      </c>
      <c r="AV9" s="5">
        <v>0</v>
      </c>
      <c r="AW9" s="5">
        <v>0</v>
      </c>
      <c r="AX9" s="5">
        <v>0</v>
      </c>
      <c r="AY9" s="5">
        <v>0</v>
      </c>
      <c r="AZ9" s="5">
        <v>0</v>
      </c>
      <c r="BA9" s="5">
        <v>0</v>
      </c>
      <c r="BB9" s="5">
        <v>0</v>
      </c>
      <c r="BC9" s="5">
        <v>0</v>
      </c>
      <c r="BD9" s="5">
        <v>0</v>
      </c>
      <c r="BE9" s="5">
        <v>0</v>
      </c>
      <c r="BF9" s="5">
        <v>0</v>
      </c>
      <c r="BG9" s="5">
        <v>0</v>
      </c>
      <c r="BH9" s="5">
        <v>0</v>
      </c>
      <c r="BI9" s="5">
        <v>0</v>
      </c>
      <c r="BJ9" s="5">
        <v>0</v>
      </c>
      <c r="BK9" s="5">
        <v>0</v>
      </c>
      <c r="BL9" s="5">
        <v>0</v>
      </c>
      <c r="BM9" s="5">
        <v>0</v>
      </c>
      <c r="BN9" s="5">
        <v>0</v>
      </c>
      <c r="BO9" s="5">
        <v>0</v>
      </c>
      <c r="BP9" s="5">
        <v>0</v>
      </c>
      <c r="BQ9" s="5">
        <v>0</v>
      </c>
      <c r="BR9" s="5">
        <v>0</v>
      </c>
      <c r="BS9" s="5">
        <v>0</v>
      </c>
      <c r="BT9" s="5">
        <v>0</v>
      </c>
      <c r="BU9" s="5">
        <v>0</v>
      </c>
      <c r="BV9" s="5">
        <v>0</v>
      </c>
      <c r="BW9" s="3">
        <v>1</v>
      </c>
      <c r="BX9" s="5" t="s">
        <v>345</v>
      </c>
      <c r="BY9" s="5">
        <v>1</v>
      </c>
      <c r="BZ9" s="3">
        <v>-14</v>
      </c>
      <c r="CB9" s="3">
        <v>1.3</v>
      </c>
      <c r="CC9" s="6">
        <v>1</v>
      </c>
      <c r="CF9" s="3">
        <v>0.99</v>
      </c>
      <c r="CG9" s="3">
        <v>1.8499999999999999E-2</v>
      </c>
    </row>
    <row r="10" spans="1:477" s="3" customFormat="1">
      <c r="A10" s="3" t="s">
        <v>360</v>
      </c>
      <c r="B10" s="3" t="s">
        <v>361</v>
      </c>
      <c r="C10" s="3">
        <v>125</v>
      </c>
      <c r="D10" s="5" t="s">
        <v>300</v>
      </c>
      <c r="E10" s="3">
        <v>2380</v>
      </c>
      <c r="F10" s="3">
        <v>20</v>
      </c>
      <c r="G10" s="3">
        <v>177</v>
      </c>
      <c r="H10" s="3">
        <v>20</v>
      </c>
      <c r="I10" s="3">
        <v>0</v>
      </c>
      <c r="J10" s="3">
        <v>40</v>
      </c>
      <c r="K10" s="3">
        <v>0</v>
      </c>
      <c r="L10" s="3">
        <v>1269</v>
      </c>
      <c r="M10" s="3">
        <v>25</v>
      </c>
      <c r="N10" s="3">
        <v>0</v>
      </c>
      <c r="O10" s="3">
        <v>229.71</v>
      </c>
      <c r="P10" s="49">
        <v>2.9000000000000002E-8</v>
      </c>
      <c r="Q10" s="3">
        <v>8.6</v>
      </c>
      <c r="R10" s="49">
        <v>1.02E-9</v>
      </c>
      <c r="S10" s="3">
        <v>0</v>
      </c>
      <c r="T10" s="3">
        <v>0</v>
      </c>
      <c r="U10" s="50" t="s">
        <v>89</v>
      </c>
      <c r="V10" s="3" t="s">
        <v>95</v>
      </c>
      <c r="AH10" s="3">
        <v>4</v>
      </c>
      <c r="AI10" s="3">
        <v>1</v>
      </c>
      <c r="AJ10" s="51">
        <f>VLOOKUP(TEXT(U10,"General")&amp;"_"&amp;TEXT(AH10,"General"),'[1]Aquatic Bin Dimensions by HUC2'!$C:$K,3,FALSE)</f>
        <v>1728000</v>
      </c>
      <c r="AK10" s="52">
        <f>VLOOKUP(TEXT(U10,"General")&amp;"_"&amp;TEXT(AH10,"General"),'[1]Aquatic Bin Dimensions by HUC2'!$C:$K,4,FALSE)</f>
        <v>52600</v>
      </c>
      <c r="AL10" s="5">
        <f>VLOOKUP(TEXT(U10,"General")&amp;"_"&amp;TEXT(AH10,"General"),'[1]Aquatic Bin Dimensions by HUC2'!$C:$K,5,FALSE)</f>
        <v>2.74</v>
      </c>
      <c r="AM10" s="5">
        <f>VLOOKUP(TEXT(U10,"General")&amp;"_"&amp;TEXT(AH10,"General"),'[1]Aquatic Bin Dimensions by HUC2'!$C:$K,6,FALSE)</f>
        <v>2.74</v>
      </c>
      <c r="AN10" s="52">
        <f>VLOOKUP(TEXT(U10,"General")&amp;"_"&amp;TEXT(AH10,"General"),'[1]Aquatic Bin Dimensions by HUC2'!$C:$K,7,FALSE)</f>
        <v>600</v>
      </c>
      <c r="AO10" s="5">
        <f>VLOOKUP(TEXT(U10,"General")&amp;"_"&amp;TEXT(AH10,"General"),'[1]Aquatic Bin Dimensions by HUC2'!$C:$K,8,FALSE)</f>
        <v>1</v>
      </c>
      <c r="AP10" s="5">
        <f>VLOOKUP(TEXT(U10,"General")&amp;"_"&amp;TEXT(AH10,"General"),'[1]Aquatic Bin Dimensions by HUC2'!$C:$K,9,FALSE)</f>
        <v>0</v>
      </c>
      <c r="AQ10" s="5">
        <v>1</v>
      </c>
      <c r="AR10" s="5">
        <v>1</v>
      </c>
      <c r="AS10" s="5">
        <v>0</v>
      </c>
      <c r="AT10" s="5">
        <v>0</v>
      </c>
      <c r="AU10" s="5">
        <v>0</v>
      </c>
      <c r="AV10" s="5">
        <v>0</v>
      </c>
      <c r="AW10" s="5">
        <v>0</v>
      </c>
      <c r="AX10" s="5">
        <v>0</v>
      </c>
      <c r="AY10" s="5">
        <v>0</v>
      </c>
      <c r="AZ10" s="5">
        <v>0</v>
      </c>
      <c r="BA10" s="5">
        <v>0</v>
      </c>
      <c r="BB10" s="5">
        <v>0</v>
      </c>
      <c r="BC10" s="5">
        <v>0</v>
      </c>
      <c r="BD10" s="5">
        <v>0</v>
      </c>
      <c r="BE10" s="5">
        <v>0</v>
      </c>
      <c r="BF10" s="5">
        <v>0</v>
      </c>
      <c r="BG10" s="5">
        <v>0</v>
      </c>
      <c r="BH10" s="5">
        <v>0</v>
      </c>
      <c r="BI10" s="5">
        <v>0</v>
      </c>
      <c r="BJ10" s="5">
        <v>0</v>
      </c>
      <c r="BK10" s="5">
        <v>0</v>
      </c>
      <c r="BL10" s="5">
        <v>0</v>
      </c>
      <c r="BM10" s="5">
        <v>0</v>
      </c>
      <c r="BN10" s="5">
        <v>0</v>
      </c>
      <c r="BO10" s="5">
        <v>0</v>
      </c>
      <c r="BP10" s="5">
        <v>0</v>
      </c>
      <c r="BQ10" s="5">
        <v>0</v>
      </c>
      <c r="BR10" s="5">
        <v>0</v>
      </c>
      <c r="BS10" s="5">
        <v>0</v>
      </c>
      <c r="BT10" s="5">
        <v>0</v>
      </c>
      <c r="BU10" s="5">
        <v>0</v>
      </c>
      <c r="BV10" s="5">
        <v>0</v>
      </c>
      <c r="BW10" s="3">
        <v>1</v>
      </c>
      <c r="BX10" s="5" t="s">
        <v>345</v>
      </c>
      <c r="BY10" s="5">
        <v>1</v>
      </c>
      <c r="BZ10" s="3">
        <v>-14</v>
      </c>
      <c r="CB10" s="3">
        <v>1.3</v>
      </c>
      <c r="CC10" s="6">
        <v>1</v>
      </c>
      <c r="CF10" s="3">
        <v>0.95</v>
      </c>
      <c r="CG10" s="3">
        <v>7.0999999999999994E-2</v>
      </c>
    </row>
    <row r="11" spans="1:477" s="3" customFormat="1">
      <c r="A11" s="3" t="s">
        <v>362</v>
      </c>
      <c r="B11" s="3" t="s">
        <v>363</v>
      </c>
      <c r="C11" s="3">
        <v>125</v>
      </c>
      <c r="D11" s="5" t="s">
        <v>300</v>
      </c>
      <c r="E11" s="3">
        <v>2380</v>
      </c>
      <c r="F11" s="3">
        <v>20</v>
      </c>
      <c r="G11" s="3">
        <v>177</v>
      </c>
      <c r="H11" s="3">
        <v>20</v>
      </c>
      <c r="I11" s="3">
        <v>0</v>
      </c>
      <c r="J11" s="3">
        <v>40</v>
      </c>
      <c r="K11" s="3">
        <v>0</v>
      </c>
      <c r="L11" s="3">
        <v>1269</v>
      </c>
      <c r="M11" s="3">
        <v>25</v>
      </c>
      <c r="N11" s="3">
        <v>0</v>
      </c>
      <c r="O11" s="3">
        <v>229.71</v>
      </c>
      <c r="P11" s="49">
        <v>2.9000000000000002E-8</v>
      </c>
      <c r="Q11" s="3">
        <v>8.6</v>
      </c>
      <c r="R11" s="49">
        <v>1.02E-9</v>
      </c>
      <c r="S11" s="3">
        <v>0</v>
      </c>
      <c r="T11" s="3">
        <v>0</v>
      </c>
      <c r="U11" s="50" t="s">
        <v>90</v>
      </c>
      <c r="V11" s="3" t="s">
        <v>96</v>
      </c>
      <c r="AH11" s="3">
        <v>4</v>
      </c>
      <c r="AI11" s="3">
        <v>1</v>
      </c>
      <c r="AJ11" s="51">
        <f>VLOOKUP(TEXT(U11,"General")&amp;"_"&amp;TEXT(AH11,"General"),'[1]Aquatic Bin Dimensions by HUC2'!$C:$K,3,FALSE)</f>
        <v>1728000</v>
      </c>
      <c r="AK11" s="52">
        <f>VLOOKUP(TEXT(U11,"General")&amp;"_"&amp;TEXT(AH11,"General"),'[1]Aquatic Bin Dimensions by HUC2'!$C:$K,4,FALSE)</f>
        <v>52600</v>
      </c>
      <c r="AL11" s="5">
        <f>VLOOKUP(TEXT(U11,"General")&amp;"_"&amp;TEXT(AH11,"General"),'[1]Aquatic Bin Dimensions by HUC2'!$C:$K,5,FALSE)</f>
        <v>2.74</v>
      </c>
      <c r="AM11" s="5">
        <f>VLOOKUP(TEXT(U11,"General")&amp;"_"&amp;TEXT(AH11,"General"),'[1]Aquatic Bin Dimensions by HUC2'!$C:$K,6,FALSE)</f>
        <v>2.74</v>
      </c>
      <c r="AN11" s="52">
        <f>VLOOKUP(TEXT(U11,"General")&amp;"_"&amp;TEXT(AH11,"General"),'[1]Aquatic Bin Dimensions by HUC2'!$C:$K,7,FALSE)</f>
        <v>600</v>
      </c>
      <c r="AO11" s="5">
        <f>VLOOKUP(TEXT(U11,"General")&amp;"_"&amp;TEXT(AH11,"General"),'[1]Aquatic Bin Dimensions by HUC2'!$C:$K,8,FALSE)</f>
        <v>1</v>
      </c>
      <c r="AP11" s="5">
        <f>VLOOKUP(TEXT(U11,"General")&amp;"_"&amp;TEXT(AH11,"General"),'[1]Aquatic Bin Dimensions by HUC2'!$C:$K,9,FALSE)</f>
        <v>0</v>
      </c>
      <c r="AQ11" s="5">
        <v>1</v>
      </c>
      <c r="AR11" s="5">
        <v>1</v>
      </c>
      <c r="AS11" s="5">
        <v>0</v>
      </c>
      <c r="AT11" s="5">
        <v>0</v>
      </c>
      <c r="AU11" s="5">
        <v>0</v>
      </c>
      <c r="AV11" s="5">
        <v>0</v>
      </c>
      <c r="AW11" s="5">
        <v>0</v>
      </c>
      <c r="AX11" s="5">
        <v>0</v>
      </c>
      <c r="AY11" s="5">
        <v>0</v>
      </c>
      <c r="AZ11" s="5">
        <v>0</v>
      </c>
      <c r="BA11" s="5">
        <v>0</v>
      </c>
      <c r="BB11" s="5">
        <v>0</v>
      </c>
      <c r="BC11" s="5">
        <v>0</v>
      </c>
      <c r="BD11" s="5">
        <v>0</v>
      </c>
      <c r="BE11" s="5">
        <v>0</v>
      </c>
      <c r="BF11" s="5">
        <v>0</v>
      </c>
      <c r="BG11" s="5">
        <v>0</v>
      </c>
      <c r="BH11" s="5">
        <v>0</v>
      </c>
      <c r="BI11" s="5">
        <v>0</v>
      </c>
      <c r="BJ11" s="5">
        <v>0</v>
      </c>
      <c r="BK11" s="5">
        <v>0</v>
      </c>
      <c r="BL11" s="5">
        <v>0</v>
      </c>
      <c r="BM11" s="5">
        <v>0</v>
      </c>
      <c r="BN11" s="5">
        <v>0</v>
      </c>
      <c r="BO11" s="5">
        <v>0</v>
      </c>
      <c r="BP11" s="5">
        <v>0</v>
      </c>
      <c r="BQ11" s="5">
        <v>0</v>
      </c>
      <c r="BR11" s="5">
        <v>0</v>
      </c>
      <c r="BS11" s="5">
        <v>0</v>
      </c>
      <c r="BT11" s="5">
        <v>0</v>
      </c>
      <c r="BU11" s="5">
        <v>0</v>
      </c>
      <c r="BV11" s="5">
        <v>0</v>
      </c>
      <c r="BW11" s="3">
        <v>1</v>
      </c>
      <c r="BX11" s="5" t="s">
        <v>345</v>
      </c>
      <c r="BY11" s="5">
        <v>1</v>
      </c>
      <c r="BZ11" s="3">
        <v>-14</v>
      </c>
      <c r="CB11" s="3">
        <v>1.3</v>
      </c>
      <c r="CC11" s="6">
        <v>1</v>
      </c>
      <c r="CF11" s="3">
        <v>0.95</v>
      </c>
      <c r="CG11" s="3">
        <v>7.0999999999999994E-2</v>
      </c>
    </row>
    <row r="12" spans="1:477" s="3" customFormat="1">
      <c r="A12" s="3" t="s">
        <v>364</v>
      </c>
      <c r="B12" s="3" t="s">
        <v>365</v>
      </c>
      <c r="C12" s="3">
        <v>125</v>
      </c>
      <c r="D12" s="5" t="s">
        <v>300</v>
      </c>
      <c r="E12" s="3">
        <v>2380</v>
      </c>
      <c r="F12" s="3">
        <v>20</v>
      </c>
      <c r="G12" s="3">
        <v>177</v>
      </c>
      <c r="H12" s="3">
        <v>20</v>
      </c>
      <c r="I12" s="3">
        <v>0</v>
      </c>
      <c r="J12" s="3">
        <v>40</v>
      </c>
      <c r="K12" s="3">
        <v>0</v>
      </c>
      <c r="L12" s="3">
        <v>1269</v>
      </c>
      <c r="M12" s="3">
        <v>25</v>
      </c>
      <c r="N12" s="3">
        <v>0</v>
      </c>
      <c r="O12" s="3">
        <v>229.71</v>
      </c>
      <c r="P12" s="49">
        <v>2.9000000000000002E-8</v>
      </c>
      <c r="Q12" s="3">
        <v>8.6</v>
      </c>
      <c r="R12" s="49">
        <v>1.02E-9</v>
      </c>
      <c r="S12" s="3">
        <v>0</v>
      </c>
      <c r="T12" s="3">
        <v>0</v>
      </c>
      <c r="U12" s="50" t="s">
        <v>91</v>
      </c>
      <c r="V12" s="3" t="s">
        <v>97</v>
      </c>
      <c r="AH12" s="3">
        <v>4</v>
      </c>
      <c r="AI12" s="3">
        <v>1</v>
      </c>
      <c r="AJ12" s="51">
        <f>VLOOKUP(TEXT(U12,"General")&amp;"_"&amp;TEXT(AH12,"General"),'[1]Aquatic Bin Dimensions by HUC2'!$C:$K,3,FALSE)</f>
        <v>1728000</v>
      </c>
      <c r="AK12" s="52">
        <f>VLOOKUP(TEXT(U12,"General")&amp;"_"&amp;TEXT(AH12,"General"),'[1]Aquatic Bin Dimensions by HUC2'!$C:$K,4,FALSE)</f>
        <v>52600</v>
      </c>
      <c r="AL12" s="5">
        <f>VLOOKUP(TEXT(U12,"General")&amp;"_"&amp;TEXT(AH12,"General"),'[1]Aquatic Bin Dimensions by HUC2'!$C:$K,5,FALSE)</f>
        <v>2.74</v>
      </c>
      <c r="AM12" s="5">
        <f>VLOOKUP(TEXT(U12,"General")&amp;"_"&amp;TEXT(AH12,"General"),'[1]Aquatic Bin Dimensions by HUC2'!$C:$K,6,FALSE)</f>
        <v>2.74</v>
      </c>
      <c r="AN12" s="52">
        <f>VLOOKUP(TEXT(U12,"General")&amp;"_"&amp;TEXT(AH12,"General"),'[1]Aquatic Bin Dimensions by HUC2'!$C:$K,7,FALSE)</f>
        <v>600</v>
      </c>
      <c r="AO12" s="5">
        <f>VLOOKUP(TEXT(U12,"General")&amp;"_"&amp;TEXT(AH12,"General"),'[1]Aquatic Bin Dimensions by HUC2'!$C:$K,8,FALSE)</f>
        <v>1</v>
      </c>
      <c r="AP12" s="5">
        <f>VLOOKUP(TEXT(U12,"General")&amp;"_"&amp;TEXT(AH12,"General"),'[1]Aquatic Bin Dimensions by HUC2'!$C:$K,9,FALSE)</f>
        <v>0</v>
      </c>
      <c r="AQ12" s="5">
        <v>1</v>
      </c>
      <c r="AR12" s="5">
        <v>1</v>
      </c>
      <c r="AS12" s="5">
        <v>0</v>
      </c>
      <c r="AT12" s="5">
        <v>0</v>
      </c>
      <c r="AU12" s="5">
        <v>0</v>
      </c>
      <c r="AV12" s="5">
        <v>0</v>
      </c>
      <c r="AW12" s="5">
        <v>0</v>
      </c>
      <c r="AX12" s="5">
        <v>0</v>
      </c>
      <c r="AY12" s="5">
        <v>0</v>
      </c>
      <c r="AZ12" s="5">
        <v>0</v>
      </c>
      <c r="BA12" s="5">
        <v>0</v>
      </c>
      <c r="BB12" s="5">
        <v>0</v>
      </c>
      <c r="BC12" s="5">
        <v>0</v>
      </c>
      <c r="BD12" s="5">
        <v>0</v>
      </c>
      <c r="BE12" s="5">
        <v>0</v>
      </c>
      <c r="BF12" s="5">
        <v>0</v>
      </c>
      <c r="BG12" s="5">
        <v>0</v>
      </c>
      <c r="BH12" s="5">
        <v>0</v>
      </c>
      <c r="BI12" s="5">
        <v>0</v>
      </c>
      <c r="BJ12" s="5">
        <v>0</v>
      </c>
      <c r="BK12" s="5">
        <v>0</v>
      </c>
      <c r="BL12" s="5">
        <v>0</v>
      </c>
      <c r="BM12" s="5">
        <v>0</v>
      </c>
      <c r="BN12" s="5">
        <v>0</v>
      </c>
      <c r="BO12" s="5">
        <v>0</v>
      </c>
      <c r="BP12" s="5">
        <v>0</v>
      </c>
      <c r="BQ12" s="5">
        <v>0</v>
      </c>
      <c r="BR12" s="5">
        <v>0</v>
      </c>
      <c r="BS12" s="5">
        <v>0</v>
      </c>
      <c r="BT12" s="5">
        <v>0</v>
      </c>
      <c r="BU12" s="5">
        <v>0</v>
      </c>
      <c r="BV12" s="5">
        <v>0</v>
      </c>
      <c r="BW12" s="3">
        <v>1</v>
      </c>
      <c r="BX12" s="5" t="s">
        <v>345</v>
      </c>
      <c r="BY12" s="5">
        <v>1</v>
      </c>
      <c r="BZ12" s="3">
        <v>-14</v>
      </c>
      <c r="CB12" s="3">
        <v>1.3</v>
      </c>
      <c r="CC12" s="6">
        <v>1</v>
      </c>
      <c r="CF12" s="3">
        <v>0.95</v>
      </c>
      <c r="CG12" s="3">
        <v>7.0999999999999994E-2</v>
      </c>
    </row>
    <row r="13" spans="1:477" s="3" customFormat="1">
      <c r="A13" s="3" t="s">
        <v>366</v>
      </c>
      <c r="B13" s="3" t="s">
        <v>367</v>
      </c>
      <c r="C13" s="3">
        <v>125</v>
      </c>
      <c r="D13" s="5" t="s">
        <v>300</v>
      </c>
      <c r="E13" s="3">
        <v>2380</v>
      </c>
      <c r="F13" s="3">
        <v>20</v>
      </c>
      <c r="G13" s="3">
        <v>177</v>
      </c>
      <c r="H13" s="3">
        <v>20</v>
      </c>
      <c r="I13" s="3">
        <v>0</v>
      </c>
      <c r="J13" s="3">
        <v>40</v>
      </c>
      <c r="K13" s="3">
        <v>0</v>
      </c>
      <c r="L13" s="3">
        <v>1269</v>
      </c>
      <c r="M13" s="3">
        <v>25</v>
      </c>
      <c r="N13" s="3">
        <v>0</v>
      </c>
      <c r="O13" s="3">
        <v>229.71</v>
      </c>
      <c r="P13" s="49">
        <v>2.9000000000000002E-8</v>
      </c>
      <c r="Q13" s="3">
        <v>8.6</v>
      </c>
      <c r="R13" s="49">
        <v>1.02E-9</v>
      </c>
      <c r="S13" s="3">
        <v>0</v>
      </c>
      <c r="T13" s="3">
        <v>0</v>
      </c>
      <c r="U13" s="50" t="s">
        <v>92</v>
      </c>
      <c r="V13" s="3" t="s">
        <v>98</v>
      </c>
      <c r="AH13" s="3">
        <v>4</v>
      </c>
      <c r="AI13" s="3">
        <v>1</v>
      </c>
      <c r="AJ13" s="51">
        <f>VLOOKUP(TEXT(U13,"General")&amp;"_"&amp;TEXT(AH13,"General"),'[1]Aquatic Bin Dimensions by HUC2'!$C:$K,3,FALSE)</f>
        <v>1728000</v>
      </c>
      <c r="AK13" s="52">
        <f>VLOOKUP(TEXT(U13,"General")&amp;"_"&amp;TEXT(AH13,"General"),'[1]Aquatic Bin Dimensions by HUC2'!$C:$K,4,FALSE)</f>
        <v>52600</v>
      </c>
      <c r="AL13" s="5">
        <f>VLOOKUP(TEXT(U13,"General")&amp;"_"&amp;TEXT(AH13,"General"),'[1]Aquatic Bin Dimensions by HUC2'!$C:$K,5,FALSE)</f>
        <v>2.74</v>
      </c>
      <c r="AM13" s="5">
        <f>VLOOKUP(TEXT(U13,"General")&amp;"_"&amp;TEXT(AH13,"General"),'[1]Aquatic Bin Dimensions by HUC2'!$C:$K,6,FALSE)</f>
        <v>2.74</v>
      </c>
      <c r="AN13" s="52">
        <f>VLOOKUP(TEXT(U13,"General")&amp;"_"&amp;TEXT(AH13,"General"),'[1]Aquatic Bin Dimensions by HUC2'!$C:$K,7,FALSE)</f>
        <v>600</v>
      </c>
      <c r="AO13" s="5">
        <f>VLOOKUP(TEXT(U13,"General")&amp;"_"&amp;TEXT(AH13,"General"),'[1]Aquatic Bin Dimensions by HUC2'!$C:$K,8,FALSE)</f>
        <v>1</v>
      </c>
      <c r="AP13" s="5">
        <f>VLOOKUP(TEXT(U13,"General")&amp;"_"&amp;TEXT(AH13,"General"),'[1]Aquatic Bin Dimensions by HUC2'!$C:$K,9,FALSE)</f>
        <v>0</v>
      </c>
      <c r="AQ13" s="5">
        <v>1</v>
      </c>
      <c r="AR13" s="5">
        <v>1</v>
      </c>
      <c r="AS13" s="5">
        <v>0</v>
      </c>
      <c r="AT13" s="5">
        <v>0</v>
      </c>
      <c r="AU13" s="5">
        <v>0</v>
      </c>
      <c r="AV13" s="5">
        <v>0</v>
      </c>
      <c r="AW13" s="5">
        <v>0</v>
      </c>
      <c r="AX13" s="5">
        <v>0</v>
      </c>
      <c r="AY13" s="5">
        <v>0</v>
      </c>
      <c r="AZ13" s="5">
        <v>0</v>
      </c>
      <c r="BA13" s="5">
        <v>0</v>
      </c>
      <c r="BB13" s="5">
        <v>0</v>
      </c>
      <c r="BC13" s="5">
        <v>0</v>
      </c>
      <c r="BD13" s="5">
        <v>0</v>
      </c>
      <c r="BE13" s="5">
        <v>0</v>
      </c>
      <c r="BF13" s="5">
        <v>0</v>
      </c>
      <c r="BG13" s="5">
        <v>0</v>
      </c>
      <c r="BH13" s="5">
        <v>0</v>
      </c>
      <c r="BI13" s="5">
        <v>0</v>
      </c>
      <c r="BJ13" s="5">
        <v>0</v>
      </c>
      <c r="BK13" s="5">
        <v>0</v>
      </c>
      <c r="BL13" s="5">
        <v>0</v>
      </c>
      <c r="BM13" s="5">
        <v>0</v>
      </c>
      <c r="BN13" s="5">
        <v>0</v>
      </c>
      <c r="BO13" s="5">
        <v>0</v>
      </c>
      <c r="BP13" s="5">
        <v>0</v>
      </c>
      <c r="BQ13" s="5">
        <v>0</v>
      </c>
      <c r="BR13" s="5">
        <v>0</v>
      </c>
      <c r="BS13" s="5">
        <v>0</v>
      </c>
      <c r="BT13" s="5">
        <v>0</v>
      </c>
      <c r="BU13" s="5">
        <v>0</v>
      </c>
      <c r="BV13" s="5">
        <v>0</v>
      </c>
      <c r="BW13" s="3">
        <v>1</v>
      </c>
      <c r="BX13" s="5" t="s">
        <v>345</v>
      </c>
      <c r="BY13" s="5">
        <v>1</v>
      </c>
      <c r="BZ13" s="3">
        <v>-14</v>
      </c>
      <c r="CB13" s="3">
        <v>1.3</v>
      </c>
      <c r="CC13" s="6">
        <v>1</v>
      </c>
      <c r="CF13" s="3">
        <v>0.95</v>
      </c>
      <c r="CG13" s="3">
        <v>7.0999999999999994E-2</v>
      </c>
    </row>
    <row r="14" spans="1:477" s="3" customFormat="1">
      <c r="A14" s="3" t="s">
        <v>368</v>
      </c>
      <c r="B14" s="3" t="s">
        <v>369</v>
      </c>
      <c r="C14" s="3">
        <v>125</v>
      </c>
      <c r="D14" s="5" t="s">
        <v>300</v>
      </c>
      <c r="E14" s="3">
        <v>2380</v>
      </c>
      <c r="F14" s="3">
        <v>20</v>
      </c>
      <c r="G14" s="3">
        <v>177</v>
      </c>
      <c r="H14" s="3">
        <v>20</v>
      </c>
      <c r="I14" s="3">
        <v>0</v>
      </c>
      <c r="J14" s="3">
        <v>40</v>
      </c>
      <c r="K14" s="3">
        <v>0</v>
      </c>
      <c r="L14" s="3">
        <v>1269</v>
      </c>
      <c r="M14" s="3">
        <v>25</v>
      </c>
      <c r="N14" s="3">
        <v>0</v>
      </c>
      <c r="O14" s="3">
        <v>229.71</v>
      </c>
      <c r="P14" s="49">
        <v>2.9000000000000002E-8</v>
      </c>
      <c r="Q14" s="3">
        <v>8.6</v>
      </c>
      <c r="R14" s="49">
        <v>1.02E-9</v>
      </c>
      <c r="S14" s="3">
        <v>0</v>
      </c>
      <c r="T14" s="3">
        <v>0</v>
      </c>
      <c r="U14" s="50" t="s">
        <v>93</v>
      </c>
      <c r="V14" s="3" t="s">
        <v>99</v>
      </c>
      <c r="AH14" s="3">
        <v>4</v>
      </c>
      <c r="AI14" s="3">
        <v>1</v>
      </c>
      <c r="AJ14" s="51">
        <f>VLOOKUP(TEXT(U14,"General")&amp;"_"&amp;TEXT(AH14,"General"),'[1]Aquatic Bin Dimensions by HUC2'!$C:$K,3,FALSE)</f>
        <v>1728000</v>
      </c>
      <c r="AK14" s="52">
        <f>VLOOKUP(TEXT(U14,"General")&amp;"_"&amp;TEXT(AH14,"General"),'[1]Aquatic Bin Dimensions by HUC2'!$C:$K,4,FALSE)</f>
        <v>52600</v>
      </c>
      <c r="AL14" s="5">
        <f>VLOOKUP(TEXT(U14,"General")&amp;"_"&amp;TEXT(AH14,"General"),'[1]Aquatic Bin Dimensions by HUC2'!$C:$K,5,FALSE)</f>
        <v>2.74</v>
      </c>
      <c r="AM14" s="5">
        <f>VLOOKUP(TEXT(U14,"General")&amp;"_"&amp;TEXT(AH14,"General"),'[1]Aquatic Bin Dimensions by HUC2'!$C:$K,6,FALSE)</f>
        <v>2.74</v>
      </c>
      <c r="AN14" s="52">
        <f>VLOOKUP(TEXT(U14,"General")&amp;"_"&amp;TEXT(AH14,"General"),'[1]Aquatic Bin Dimensions by HUC2'!$C:$K,7,FALSE)</f>
        <v>600</v>
      </c>
      <c r="AO14" s="5">
        <f>VLOOKUP(TEXT(U14,"General")&amp;"_"&amp;TEXT(AH14,"General"),'[1]Aquatic Bin Dimensions by HUC2'!$C:$K,8,FALSE)</f>
        <v>1</v>
      </c>
      <c r="AP14" s="5">
        <f>VLOOKUP(TEXT(U14,"General")&amp;"_"&amp;TEXT(AH14,"General"),'[1]Aquatic Bin Dimensions by HUC2'!$C:$K,9,FALSE)</f>
        <v>0</v>
      </c>
      <c r="AQ14" s="5">
        <v>1</v>
      </c>
      <c r="AR14" s="5">
        <v>1</v>
      </c>
      <c r="AS14" s="5">
        <v>0</v>
      </c>
      <c r="AT14" s="5">
        <v>0</v>
      </c>
      <c r="AU14" s="5">
        <v>0</v>
      </c>
      <c r="AV14" s="5">
        <v>0</v>
      </c>
      <c r="AW14" s="5">
        <v>0</v>
      </c>
      <c r="AX14" s="5">
        <v>0</v>
      </c>
      <c r="AY14" s="5">
        <v>0</v>
      </c>
      <c r="AZ14" s="5">
        <v>0</v>
      </c>
      <c r="BA14" s="5">
        <v>0</v>
      </c>
      <c r="BB14" s="5">
        <v>0</v>
      </c>
      <c r="BC14" s="5">
        <v>0</v>
      </c>
      <c r="BD14" s="5">
        <v>0</v>
      </c>
      <c r="BE14" s="5">
        <v>0</v>
      </c>
      <c r="BF14" s="5">
        <v>0</v>
      </c>
      <c r="BG14" s="5">
        <v>0</v>
      </c>
      <c r="BH14" s="5">
        <v>0</v>
      </c>
      <c r="BI14" s="5">
        <v>0</v>
      </c>
      <c r="BJ14" s="5">
        <v>0</v>
      </c>
      <c r="BK14" s="5">
        <v>0</v>
      </c>
      <c r="BL14" s="5">
        <v>0</v>
      </c>
      <c r="BM14" s="5">
        <v>0</v>
      </c>
      <c r="BN14" s="5">
        <v>0</v>
      </c>
      <c r="BO14" s="5">
        <v>0</v>
      </c>
      <c r="BP14" s="5">
        <v>0</v>
      </c>
      <c r="BQ14" s="5">
        <v>0</v>
      </c>
      <c r="BR14" s="5">
        <v>0</v>
      </c>
      <c r="BS14" s="5">
        <v>0</v>
      </c>
      <c r="BT14" s="5">
        <v>0</v>
      </c>
      <c r="BU14" s="5">
        <v>0</v>
      </c>
      <c r="BV14" s="5">
        <v>0</v>
      </c>
      <c r="BW14" s="3">
        <v>1</v>
      </c>
      <c r="BX14" s="5" t="s">
        <v>345</v>
      </c>
      <c r="BY14" s="5">
        <v>1</v>
      </c>
      <c r="BZ14" s="3">
        <v>-14</v>
      </c>
      <c r="CB14" s="3">
        <v>1.3</v>
      </c>
      <c r="CC14" s="6">
        <v>1</v>
      </c>
      <c r="CF14" s="3">
        <v>0.95</v>
      </c>
      <c r="CG14" s="3">
        <v>7.0999999999999994E-2</v>
      </c>
    </row>
    <row r="15" spans="1:477" s="3" customFormat="1">
      <c r="A15" s="3" t="s">
        <v>370</v>
      </c>
      <c r="B15" s="3" t="s">
        <v>371</v>
      </c>
      <c r="C15" s="3">
        <v>125</v>
      </c>
      <c r="D15" s="5" t="s">
        <v>300</v>
      </c>
      <c r="E15" s="3">
        <v>2380</v>
      </c>
      <c r="F15" s="3">
        <v>20</v>
      </c>
      <c r="G15" s="3">
        <v>177</v>
      </c>
      <c r="H15" s="3">
        <v>20</v>
      </c>
      <c r="I15" s="3">
        <v>0</v>
      </c>
      <c r="J15" s="3">
        <v>40</v>
      </c>
      <c r="K15" s="3">
        <v>0</v>
      </c>
      <c r="L15" s="3">
        <v>1269</v>
      </c>
      <c r="M15" s="3">
        <v>25</v>
      </c>
      <c r="N15" s="3">
        <v>0</v>
      </c>
      <c r="O15" s="3">
        <v>229.71</v>
      </c>
      <c r="P15" s="49">
        <v>2.9000000000000002E-8</v>
      </c>
      <c r="Q15" s="3">
        <v>8.6</v>
      </c>
      <c r="R15" s="49">
        <v>1.02E-9</v>
      </c>
      <c r="S15" s="3">
        <v>0</v>
      </c>
      <c r="T15" s="3">
        <v>0</v>
      </c>
      <c r="U15" s="50" t="s">
        <v>94</v>
      </c>
      <c r="V15" s="3" t="s">
        <v>100</v>
      </c>
      <c r="AH15" s="3">
        <v>4</v>
      </c>
      <c r="AI15" s="3">
        <v>1</v>
      </c>
      <c r="AJ15" s="51">
        <f>VLOOKUP(TEXT(U15,"General")&amp;"_"&amp;TEXT(AH15,"General"),'[1]Aquatic Bin Dimensions by HUC2'!$C:$K,3,FALSE)</f>
        <v>1728000</v>
      </c>
      <c r="AK15" s="52">
        <f>VLOOKUP(TEXT(U15,"General")&amp;"_"&amp;TEXT(AH15,"General"),'[1]Aquatic Bin Dimensions by HUC2'!$C:$K,4,FALSE)</f>
        <v>52600</v>
      </c>
      <c r="AL15" s="5">
        <f>VLOOKUP(TEXT(U15,"General")&amp;"_"&amp;TEXT(AH15,"General"),'[1]Aquatic Bin Dimensions by HUC2'!$C:$K,5,FALSE)</f>
        <v>2.74</v>
      </c>
      <c r="AM15" s="5">
        <f>VLOOKUP(TEXT(U15,"General")&amp;"_"&amp;TEXT(AH15,"General"),'[1]Aquatic Bin Dimensions by HUC2'!$C:$K,6,FALSE)</f>
        <v>2.74</v>
      </c>
      <c r="AN15" s="52">
        <f>VLOOKUP(TEXT(U15,"General")&amp;"_"&amp;TEXT(AH15,"General"),'[1]Aquatic Bin Dimensions by HUC2'!$C:$K,7,FALSE)</f>
        <v>600</v>
      </c>
      <c r="AO15" s="5">
        <f>VLOOKUP(TEXT(U15,"General")&amp;"_"&amp;TEXT(AH15,"General"),'[1]Aquatic Bin Dimensions by HUC2'!$C:$K,8,FALSE)</f>
        <v>1</v>
      </c>
      <c r="AP15" s="5">
        <f>VLOOKUP(TEXT(U15,"General")&amp;"_"&amp;TEXT(AH15,"General"),'[1]Aquatic Bin Dimensions by HUC2'!$C:$K,9,FALSE)</f>
        <v>0</v>
      </c>
      <c r="AQ15" s="5">
        <v>1</v>
      </c>
      <c r="AR15" s="5">
        <v>1</v>
      </c>
      <c r="AS15" s="5">
        <v>0</v>
      </c>
      <c r="AT15" s="5">
        <v>0</v>
      </c>
      <c r="AU15" s="5">
        <v>0</v>
      </c>
      <c r="AV15" s="5">
        <v>0</v>
      </c>
      <c r="AW15" s="5">
        <v>0</v>
      </c>
      <c r="AX15" s="5">
        <v>0</v>
      </c>
      <c r="AY15" s="5">
        <v>0</v>
      </c>
      <c r="AZ15" s="5">
        <v>0</v>
      </c>
      <c r="BA15" s="5">
        <v>0</v>
      </c>
      <c r="BB15" s="5">
        <v>0</v>
      </c>
      <c r="BC15" s="5">
        <v>0</v>
      </c>
      <c r="BD15" s="5">
        <v>0</v>
      </c>
      <c r="BE15" s="5">
        <v>0</v>
      </c>
      <c r="BF15" s="5">
        <v>0</v>
      </c>
      <c r="BG15" s="5">
        <v>0</v>
      </c>
      <c r="BH15" s="5">
        <v>0</v>
      </c>
      <c r="BI15" s="5">
        <v>0</v>
      </c>
      <c r="BJ15" s="5">
        <v>0</v>
      </c>
      <c r="BK15" s="5">
        <v>0</v>
      </c>
      <c r="BL15" s="5">
        <v>0</v>
      </c>
      <c r="BM15" s="5">
        <v>0</v>
      </c>
      <c r="BN15" s="5">
        <v>0</v>
      </c>
      <c r="BO15" s="5">
        <v>0</v>
      </c>
      <c r="BP15" s="5">
        <v>0</v>
      </c>
      <c r="BQ15" s="5">
        <v>0</v>
      </c>
      <c r="BR15" s="5">
        <v>0</v>
      </c>
      <c r="BS15" s="5">
        <v>0</v>
      </c>
      <c r="BT15" s="5">
        <v>0</v>
      </c>
      <c r="BU15" s="5">
        <v>0</v>
      </c>
      <c r="BV15" s="5">
        <v>0</v>
      </c>
      <c r="BW15" s="3">
        <v>1</v>
      </c>
      <c r="BX15" s="5" t="s">
        <v>345</v>
      </c>
      <c r="BY15" s="5">
        <v>1</v>
      </c>
      <c r="BZ15" s="3">
        <v>-14</v>
      </c>
      <c r="CB15" s="3">
        <v>1.3</v>
      </c>
      <c r="CC15" s="6">
        <v>1</v>
      </c>
      <c r="CF15" s="3">
        <v>0.95</v>
      </c>
      <c r="CG15" s="3">
        <v>7.0999999999999994E-2</v>
      </c>
    </row>
    <row r="16" spans="1:477" s="3" customFormat="1">
      <c r="A16" s="3" t="s">
        <v>372</v>
      </c>
      <c r="B16" s="3" t="s">
        <v>373</v>
      </c>
      <c r="C16" s="3">
        <v>125</v>
      </c>
      <c r="D16" s="5" t="s">
        <v>300</v>
      </c>
      <c r="E16" s="3">
        <v>2380</v>
      </c>
      <c r="F16" s="3">
        <v>20</v>
      </c>
      <c r="G16" s="3">
        <v>177</v>
      </c>
      <c r="H16" s="3">
        <v>20</v>
      </c>
      <c r="I16" s="3">
        <v>0</v>
      </c>
      <c r="J16" s="3">
        <v>40</v>
      </c>
      <c r="K16" s="3">
        <v>0</v>
      </c>
      <c r="L16" s="3">
        <v>1269</v>
      </c>
      <c r="M16" s="3">
        <v>25</v>
      </c>
      <c r="N16" s="3">
        <v>0</v>
      </c>
      <c r="O16" s="3">
        <v>229.71</v>
      </c>
      <c r="P16" s="49">
        <v>2.9000000000000002E-8</v>
      </c>
      <c r="Q16" s="3">
        <v>8.6</v>
      </c>
      <c r="R16" s="49">
        <v>1.02E-9</v>
      </c>
      <c r="S16" s="3">
        <v>0</v>
      </c>
      <c r="T16" s="3">
        <v>0</v>
      </c>
      <c r="U16" s="50">
        <v>13</v>
      </c>
      <c r="V16" s="3" t="s">
        <v>101</v>
      </c>
      <c r="AH16" s="3">
        <v>4</v>
      </c>
      <c r="AI16" s="3">
        <v>1</v>
      </c>
      <c r="AJ16" s="51">
        <f>VLOOKUP(TEXT(U16,"General")&amp;"_"&amp;TEXT(AH16,"General"),'[1]Aquatic Bin Dimensions by HUC2'!$C:$K,3,FALSE)</f>
        <v>1728000</v>
      </c>
      <c r="AK16" s="52">
        <f>VLOOKUP(TEXT(U16,"General")&amp;"_"&amp;TEXT(AH16,"General"),'[1]Aquatic Bin Dimensions by HUC2'!$C:$K,4,FALSE)</f>
        <v>52600</v>
      </c>
      <c r="AL16" s="5">
        <f>VLOOKUP(TEXT(U16,"General")&amp;"_"&amp;TEXT(AH16,"General"),'[1]Aquatic Bin Dimensions by HUC2'!$C:$K,5,FALSE)</f>
        <v>2.74</v>
      </c>
      <c r="AM16" s="5">
        <f>VLOOKUP(TEXT(U16,"General")&amp;"_"&amp;TEXT(AH16,"General"),'[1]Aquatic Bin Dimensions by HUC2'!$C:$K,6,FALSE)</f>
        <v>2.74</v>
      </c>
      <c r="AN16" s="52">
        <f>VLOOKUP(TEXT(U16,"General")&amp;"_"&amp;TEXT(AH16,"General"),'[1]Aquatic Bin Dimensions by HUC2'!$C:$K,7,FALSE)</f>
        <v>600</v>
      </c>
      <c r="AO16" s="5">
        <f>VLOOKUP(TEXT(U16,"General")&amp;"_"&amp;TEXT(AH16,"General"),'[1]Aquatic Bin Dimensions by HUC2'!$C:$K,8,FALSE)</f>
        <v>1</v>
      </c>
      <c r="AP16" s="5">
        <f>VLOOKUP(TEXT(U16,"General")&amp;"_"&amp;TEXT(AH16,"General"),'[1]Aquatic Bin Dimensions by HUC2'!$C:$K,9,FALSE)</f>
        <v>0</v>
      </c>
      <c r="AQ16" s="5">
        <v>1</v>
      </c>
      <c r="AR16" s="5">
        <v>1</v>
      </c>
      <c r="AS16" s="5">
        <v>0</v>
      </c>
      <c r="AT16" s="5">
        <v>0</v>
      </c>
      <c r="AU16" s="5">
        <v>0</v>
      </c>
      <c r="AV16" s="5">
        <v>0</v>
      </c>
      <c r="AW16" s="5">
        <v>0</v>
      </c>
      <c r="AX16" s="5">
        <v>0</v>
      </c>
      <c r="AY16" s="5">
        <v>0</v>
      </c>
      <c r="AZ16" s="5">
        <v>0</v>
      </c>
      <c r="BA16" s="5">
        <v>0</v>
      </c>
      <c r="BB16" s="5">
        <v>0</v>
      </c>
      <c r="BC16" s="5">
        <v>0</v>
      </c>
      <c r="BD16" s="5">
        <v>0</v>
      </c>
      <c r="BE16" s="5">
        <v>0</v>
      </c>
      <c r="BF16" s="5">
        <v>0</v>
      </c>
      <c r="BG16" s="5">
        <v>0</v>
      </c>
      <c r="BH16" s="5">
        <v>0</v>
      </c>
      <c r="BI16" s="5">
        <v>0</v>
      </c>
      <c r="BJ16" s="5">
        <v>0</v>
      </c>
      <c r="BK16" s="5">
        <v>0</v>
      </c>
      <c r="BL16" s="5">
        <v>0</v>
      </c>
      <c r="BM16" s="5">
        <v>0</v>
      </c>
      <c r="BN16" s="5">
        <v>0</v>
      </c>
      <c r="BO16" s="5">
        <v>0</v>
      </c>
      <c r="BP16" s="5">
        <v>0</v>
      </c>
      <c r="BQ16" s="5">
        <v>0</v>
      </c>
      <c r="BR16" s="5">
        <v>0</v>
      </c>
      <c r="BS16" s="5">
        <v>0</v>
      </c>
      <c r="BT16" s="5">
        <v>0</v>
      </c>
      <c r="BU16" s="5">
        <v>0</v>
      </c>
      <c r="BV16" s="5">
        <v>0</v>
      </c>
      <c r="BW16" s="3">
        <v>1</v>
      </c>
      <c r="BX16" s="5" t="s">
        <v>345</v>
      </c>
      <c r="BY16" s="5">
        <v>1</v>
      </c>
      <c r="BZ16" s="3">
        <v>-14</v>
      </c>
      <c r="CB16" s="3">
        <v>1.3</v>
      </c>
      <c r="CC16" s="6">
        <v>1</v>
      </c>
      <c r="CF16" s="3">
        <v>0.95</v>
      </c>
      <c r="CG16" s="3">
        <v>7.0999999999999994E-2</v>
      </c>
    </row>
    <row r="17" spans="1:85" s="3" customFormat="1">
      <c r="A17" s="3" t="s">
        <v>374</v>
      </c>
      <c r="B17" s="3" t="s">
        <v>375</v>
      </c>
      <c r="C17" s="3">
        <v>125</v>
      </c>
      <c r="D17" s="5" t="s">
        <v>300</v>
      </c>
      <c r="E17" s="3">
        <v>2380</v>
      </c>
      <c r="F17" s="3">
        <v>20</v>
      </c>
      <c r="G17" s="3">
        <v>177</v>
      </c>
      <c r="H17" s="3">
        <v>20</v>
      </c>
      <c r="I17" s="3">
        <v>0</v>
      </c>
      <c r="J17" s="3">
        <v>40</v>
      </c>
      <c r="K17" s="3">
        <v>0</v>
      </c>
      <c r="L17" s="3">
        <v>1269</v>
      </c>
      <c r="M17" s="3">
        <v>25</v>
      </c>
      <c r="N17" s="3">
        <v>0</v>
      </c>
      <c r="O17" s="3">
        <v>229.71</v>
      </c>
      <c r="P17" s="49">
        <v>2.9000000000000002E-8</v>
      </c>
      <c r="Q17" s="3">
        <v>8.6</v>
      </c>
      <c r="R17" s="49">
        <v>1.02E-9</v>
      </c>
      <c r="S17" s="3">
        <v>0</v>
      </c>
      <c r="T17" s="3">
        <v>0</v>
      </c>
      <c r="U17" s="50" t="s">
        <v>89</v>
      </c>
      <c r="V17" s="3" t="s">
        <v>95</v>
      </c>
      <c r="AH17" s="3">
        <v>7</v>
      </c>
      <c r="AI17" s="3">
        <v>0</v>
      </c>
      <c r="AJ17" s="51">
        <f>VLOOKUP(TEXT(U17,"General")&amp;"_"&amp;TEXT(AH17,"General"),'[1]Aquatic Bin Dimensions by HUC2'!$C:$K,3,FALSE)</f>
        <v>100000</v>
      </c>
      <c r="AK17" s="52">
        <f>VLOOKUP(TEXT(U17,"General")&amp;"_"&amp;TEXT(AH17,"General"),'[1]Aquatic Bin Dimensions by HUC2'!$C:$K,4,FALSE)</f>
        <v>10000</v>
      </c>
      <c r="AL17" s="5">
        <f>VLOOKUP(TEXT(U17,"General")&amp;"_"&amp;TEXT(AH17,"General"),'[1]Aquatic Bin Dimensions by HUC2'!$C:$K,5,FALSE)</f>
        <v>2</v>
      </c>
      <c r="AM17" s="5">
        <f>VLOOKUP(TEXT(U17,"General")&amp;"_"&amp;TEXT(AH17,"General"),'[1]Aquatic Bin Dimensions by HUC2'!$C:$K,6,FALSE)</f>
        <v>2</v>
      </c>
      <c r="AN17" s="52">
        <f>VLOOKUP(TEXT(U17,"General")&amp;"_"&amp;TEXT(AH17,"General"),'[1]Aquatic Bin Dimensions by HUC2'!$C:$K,7,FALSE)</f>
        <v>356.8</v>
      </c>
      <c r="AO17" s="5">
        <f>VLOOKUP(TEXT(U17,"General")&amp;"_"&amp;TEXT(AH17,"General"),'[1]Aquatic Bin Dimensions by HUC2'!$C:$K,8,FALSE)</f>
        <v>1</v>
      </c>
      <c r="AP17" s="5">
        <f>VLOOKUP(TEXT(U17,"General")&amp;"_"&amp;TEXT(AH17,"General"),'[1]Aquatic Bin Dimensions by HUC2'!$C:$K,9,FALSE)</f>
        <v>0</v>
      </c>
      <c r="AQ17" s="5">
        <v>1</v>
      </c>
      <c r="AR17" s="5">
        <v>1</v>
      </c>
      <c r="AS17" s="5">
        <v>0</v>
      </c>
      <c r="AT17" s="5">
        <v>0</v>
      </c>
      <c r="AU17" s="5">
        <v>0</v>
      </c>
      <c r="AV17" s="5">
        <v>0</v>
      </c>
      <c r="AW17" s="5">
        <v>0</v>
      </c>
      <c r="AX17" s="5">
        <v>0</v>
      </c>
      <c r="AY17" s="5">
        <v>0</v>
      </c>
      <c r="AZ17" s="5">
        <v>0</v>
      </c>
      <c r="BA17" s="5">
        <v>0</v>
      </c>
      <c r="BB17" s="5">
        <v>0</v>
      </c>
      <c r="BC17" s="5">
        <v>0</v>
      </c>
      <c r="BD17" s="5">
        <v>0</v>
      </c>
      <c r="BE17" s="5">
        <v>0</v>
      </c>
      <c r="BF17" s="5">
        <v>0</v>
      </c>
      <c r="BG17" s="5">
        <v>0</v>
      </c>
      <c r="BH17" s="5">
        <v>0</v>
      </c>
      <c r="BI17" s="5">
        <v>0</v>
      </c>
      <c r="BJ17" s="5">
        <v>0</v>
      </c>
      <c r="BK17" s="5">
        <v>0</v>
      </c>
      <c r="BL17" s="5">
        <v>0</v>
      </c>
      <c r="BM17" s="5">
        <v>0</v>
      </c>
      <c r="BN17" s="5">
        <v>0</v>
      </c>
      <c r="BO17" s="5">
        <v>0</v>
      </c>
      <c r="BP17" s="5">
        <v>0</v>
      </c>
      <c r="BQ17" s="5">
        <v>0</v>
      </c>
      <c r="BR17" s="5">
        <v>0</v>
      </c>
      <c r="BS17" s="5">
        <v>0</v>
      </c>
      <c r="BT17" s="5">
        <v>0</v>
      </c>
      <c r="BU17" s="5">
        <v>0</v>
      </c>
      <c r="BV17" s="5">
        <v>0</v>
      </c>
      <c r="BW17" s="3">
        <v>1</v>
      </c>
      <c r="BX17" s="5" t="s">
        <v>345</v>
      </c>
      <c r="BY17" s="5">
        <v>1</v>
      </c>
      <c r="BZ17" s="3">
        <v>-14</v>
      </c>
      <c r="CB17" s="3">
        <v>1.3</v>
      </c>
      <c r="CC17" s="6">
        <v>1</v>
      </c>
      <c r="CF17" s="3">
        <v>0.99</v>
      </c>
      <c r="CG17" s="3">
        <v>7.7999999999999996E-3</v>
      </c>
    </row>
    <row r="18" spans="1:85" s="3" customFormat="1">
      <c r="A18" s="3" t="s">
        <v>376</v>
      </c>
      <c r="B18" s="3" t="s">
        <v>377</v>
      </c>
      <c r="C18" s="3">
        <v>125</v>
      </c>
      <c r="D18" s="5" t="s">
        <v>300</v>
      </c>
      <c r="E18" s="3">
        <v>2380</v>
      </c>
      <c r="F18" s="3">
        <v>20</v>
      </c>
      <c r="G18" s="3">
        <v>177</v>
      </c>
      <c r="H18" s="3">
        <v>20</v>
      </c>
      <c r="I18" s="3">
        <v>0</v>
      </c>
      <c r="J18" s="3">
        <v>40</v>
      </c>
      <c r="K18" s="3">
        <v>0</v>
      </c>
      <c r="L18" s="3">
        <v>1269</v>
      </c>
      <c r="M18" s="3">
        <v>25</v>
      </c>
      <c r="N18" s="3">
        <v>0</v>
      </c>
      <c r="O18" s="3">
        <v>229.71</v>
      </c>
      <c r="P18" s="49">
        <v>2.9000000000000002E-8</v>
      </c>
      <c r="Q18" s="3">
        <v>8.6</v>
      </c>
      <c r="R18" s="49">
        <v>1.02E-9</v>
      </c>
      <c r="S18" s="3">
        <v>0</v>
      </c>
      <c r="T18" s="3">
        <v>0</v>
      </c>
      <c r="U18" s="50" t="s">
        <v>90</v>
      </c>
      <c r="V18" s="3" t="s">
        <v>96</v>
      </c>
      <c r="AH18" s="3">
        <v>7</v>
      </c>
      <c r="AI18" s="3">
        <v>0</v>
      </c>
      <c r="AJ18" s="51">
        <f>VLOOKUP(TEXT(U18,"General")&amp;"_"&amp;TEXT(AH18,"General"),'[1]Aquatic Bin Dimensions by HUC2'!$C:$K,3,FALSE)</f>
        <v>100000</v>
      </c>
      <c r="AK18" s="52">
        <f>VLOOKUP(TEXT(U18,"General")&amp;"_"&amp;TEXT(AH18,"General"),'[1]Aquatic Bin Dimensions by HUC2'!$C:$K,4,FALSE)</f>
        <v>10000</v>
      </c>
      <c r="AL18" s="5">
        <f>VLOOKUP(TEXT(U18,"General")&amp;"_"&amp;TEXT(AH18,"General"),'[1]Aquatic Bin Dimensions by HUC2'!$C:$K,5,FALSE)</f>
        <v>2</v>
      </c>
      <c r="AM18" s="5">
        <f>VLOOKUP(TEXT(U18,"General")&amp;"_"&amp;TEXT(AH18,"General"),'[1]Aquatic Bin Dimensions by HUC2'!$C:$K,6,FALSE)</f>
        <v>2</v>
      </c>
      <c r="AN18" s="52">
        <f>VLOOKUP(TEXT(U18,"General")&amp;"_"&amp;TEXT(AH18,"General"),'[1]Aquatic Bin Dimensions by HUC2'!$C:$K,7,FALSE)</f>
        <v>356.8</v>
      </c>
      <c r="AO18" s="5">
        <f>VLOOKUP(TEXT(U18,"General")&amp;"_"&amp;TEXT(AH18,"General"),'[1]Aquatic Bin Dimensions by HUC2'!$C:$K,8,FALSE)</f>
        <v>1</v>
      </c>
      <c r="AP18" s="5">
        <f>VLOOKUP(TEXT(U18,"General")&amp;"_"&amp;TEXT(AH18,"General"),'[1]Aquatic Bin Dimensions by HUC2'!$C:$K,9,FALSE)</f>
        <v>0</v>
      </c>
      <c r="AQ18" s="5">
        <v>1</v>
      </c>
      <c r="AR18" s="5">
        <v>1</v>
      </c>
      <c r="AS18" s="5">
        <v>0</v>
      </c>
      <c r="AT18" s="5">
        <v>0</v>
      </c>
      <c r="AU18" s="5">
        <v>0</v>
      </c>
      <c r="AV18" s="5">
        <v>0</v>
      </c>
      <c r="AW18" s="5">
        <v>0</v>
      </c>
      <c r="AX18" s="5">
        <v>0</v>
      </c>
      <c r="AY18" s="5">
        <v>0</v>
      </c>
      <c r="AZ18" s="5">
        <v>0</v>
      </c>
      <c r="BA18" s="5">
        <v>0</v>
      </c>
      <c r="BB18" s="5">
        <v>0</v>
      </c>
      <c r="BC18" s="5">
        <v>0</v>
      </c>
      <c r="BD18" s="5">
        <v>0</v>
      </c>
      <c r="BE18" s="5">
        <v>0</v>
      </c>
      <c r="BF18" s="5">
        <v>0</v>
      </c>
      <c r="BG18" s="5">
        <v>0</v>
      </c>
      <c r="BH18" s="5">
        <v>0</v>
      </c>
      <c r="BI18" s="5">
        <v>0</v>
      </c>
      <c r="BJ18" s="5">
        <v>0</v>
      </c>
      <c r="BK18" s="5">
        <v>0</v>
      </c>
      <c r="BL18" s="5">
        <v>0</v>
      </c>
      <c r="BM18" s="5">
        <v>0</v>
      </c>
      <c r="BN18" s="5">
        <v>0</v>
      </c>
      <c r="BO18" s="5">
        <v>0</v>
      </c>
      <c r="BP18" s="5">
        <v>0</v>
      </c>
      <c r="BQ18" s="5">
        <v>0</v>
      </c>
      <c r="BR18" s="5">
        <v>0</v>
      </c>
      <c r="BS18" s="5">
        <v>0</v>
      </c>
      <c r="BT18" s="5">
        <v>0</v>
      </c>
      <c r="BU18" s="5">
        <v>0</v>
      </c>
      <c r="BV18" s="5">
        <v>0</v>
      </c>
      <c r="BW18" s="3">
        <v>1</v>
      </c>
      <c r="BX18" s="5" t="s">
        <v>345</v>
      </c>
      <c r="BY18" s="5">
        <v>1</v>
      </c>
      <c r="BZ18" s="3">
        <v>-14</v>
      </c>
      <c r="CB18" s="3">
        <v>1.3</v>
      </c>
      <c r="CC18" s="6">
        <v>1</v>
      </c>
      <c r="CF18" s="3">
        <v>0.99</v>
      </c>
      <c r="CG18" s="3">
        <v>7.7999999999999996E-3</v>
      </c>
    </row>
    <row r="19" spans="1:85" s="3" customFormat="1">
      <c r="A19" s="3" t="s">
        <v>378</v>
      </c>
      <c r="B19" s="3" t="s">
        <v>379</v>
      </c>
      <c r="C19" s="3">
        <v>125</v>
      </c>
      <c r="D19" s="5" t="s">
        <v>300</v>
      </c>
      <c r="E19" s="3">
        <v>2380</v>
      </c>
      <c r="F19" s="3">
        <v>20</v>
      </c>
      <c r="G19" s="3">
        <v>177</v>
      </c>
      <c r="H19" s="3">
        <v>20</v>
      </c>
      <c r="I19" s="3">
        <v>0</v>
      </c>
      <c r="J19" s="3">
        <v>40</v>
      </c>
      <c r="K19" s="3">
        <v>0</v>
      </c>
      <c r="L19" s="3">
        <v>1269</v>
      </c>
      <c r="M19" s="3">
        <v>25</v>
      </c>
      <c r="N19" s="3">
        <v>0</v>
      </c>
      <c r="O19" s="3">
        <v>229.71</v>
      </c>
      <c r="P19" s="49">
        <v>2.9000000000000002E-8</v>
      </c>
      <c r="Q19" s="3">
        <v>8.6</v>
      </c>
      <c r="R19" s="49">
        <v>1.02E-9</v>
      </c>
      <c r="S19" s="3">
        <v>0</v>
      </c>
      <c r="T19" s="3">
        <v>0</v>
      </c>
      <c r="U19" s="50" t="s">
        <v>91</v>
      </c>
      <c r="V19" s="3" t="s">
        <v>97</v>
      </c>
      <c r="AH19" s="3">
        <v>7</v>
      </c>
      <c r="AI19" s="3">
        <v>0</v>
      </c>
      <c r="AJ19" s="51">
        <f>VLOOKUP(TEXT(U19,"General")&amp;"_"&amp;TEXT(AH19,"General"),'[1]Aquatic Bin Dimensions by HUC2'!$C:$K,3,FALSE)</f>
        <v>100000</v>
      </c>
      <c r="AK19" s="52">
        <f>VLOOKUP(TEXT(U19,"General")&amp;"_"&amp;TEXT(AH19,"General"),'[1]Aquatic Bin Dimensions by HUC2'!$C:$K,4,FALSE)</f>
        <v>10000</v>
      </c>
      <c r="AL19" s="5">
        <f>VLOOKUP(TEXT(U19,"General")&amp;"_"&amp;TEXT(AH19,"General"),'[1]Aquatic Bin Dimensions by HUC2'!$C:$K,5,FALSE)</f>
        <v>2</v>
      </c>
      <c r="AM19" s="5">
        <f>VLOOKUP(TEXT(U19,"General")&amp;"_"&amp;TEXT(AH19,"General"),'[1]Aquatic Bin Dimensions by HUC2'!$C:$K,6,FALSE)</f>
        <v>2</v>
      </c>
      <c r="AN19" s="52">
        <f>VLOOKUP(TEXT(U19,"General")&amp;"_"&amp;TEXT(AH19,"General"),'[1]Aquatic Bin Dimensions by HUC2'!$C:$K,7,FALSE)</f>
        <v>356.8</v>
      </c>
      <c r="AO19" s="5">
        <f>VLOOKUP(TEXT(U19,"General")&amp;"_"&amp;TEXT(AH19,"General"),'[1]Aquatic Bin Dimensions by HUC2'!$C:$K,8,FALSE)</f>
        <v>1</v>
      </c>
      <c r="AP19" s="5">
        <f>VLOOKUP(TEXT(U19,"General")&amp;"_"&amp;TEXT(AH19,"General"),'[1]Aquatic Bin Dimensions by HUC2'!$C:$K,9,FALSE)</f>
        <v>0</v>
      </c>
      <c r="AQ19" s="5">
        <v>1</v>
      </c>
      <c r="AR19" s="5">
        <v>1</v>
      </c>
      <c r="AS19" s="5">
        <v>0</v>
      </c>
      <c r="AT19" s="5">
        <v>0</v>
      </c>
      <c r="AU19" s="5">
        <v>0</v>
      </c>
      <c r="AV19" s="5">
        <v>0</v>
      </c>
      <c r="AW19" s="5">
        <v>0</v>
      </c>
      <c r="AX19" s="5">
        <v>0</v>
      </c>
      <c r="AY19" s="5">
        <v>0</v>
      </c>
      <c r="AZ19" s="5">
        <v>0</v>
      </c>
      <c r="BA19" s="5">
        <v>0</v>
      </c>
      <c r="BB19" s="5">
        <v>0</v>
      </c>
      <c r="BC19" s="5">
        <v>0</v>
      </c>
      <c r="BD19" s="5">
        <v>0</v>
      </c>
      <c r="BE19" s="5">
        <v>0</v>
      </c>
      <c r="BF19" s="5">
        <v>0</v>
      </c>
      <c r="BG19" s="5">
        <v>0</v>
      </c>
      <c r="BH19" s="5">
        <v>0</v>
      </c>
      <c r="BI19" s="5">
        <v>0</v>
      </c>
      <c r="BJ19" s="5">
        <v>0</v>
      </c>
      <c r="BK19" s="5">
        <v>0</v>
      </c>
      <c r="BL19" s="5">
        <v>0</v>
      </c>
      <c r="BM19" s="5">
        <v>0</v>
      </c>
      <c r="BN19" s="5">
        <v>0</v>
      </c>
      <c r="BO19" s="5">
        <v>0</v>
      </c>
      <c r="BP19" s="5">
        <v>0</v>
      </c>
      <c r="BQ19" s="5">
        <v>0</v>
      </c>
      <c r="BR19" s="5">
        <v>0</v>
      </c>
      <c r="BS19" s="5">
        <v>0</v>
      </c>
      <c r="BT19" s="5">
        <v>0</v>
      </c>
      <c r="BU19" s="5">
        <v>0</v>
      </c>
      <c r="BV19" s="5">
        <v>0</v>
      </c>
      <c r="BW19" s="3">
        <v>1</v>
      </c>
      <c r="BX19" s="5" t="s">
        <v>345</v>
      </c>
      <c r="BY19" s="5">
        <v>1</v>
      </c>
      <c r="BZ19" s="3">
        <v>-14</v>
      </c>
      <c r="CB19" s="3">
        <v>1.3</v>
      </c>
      <c r="CC19" s="6">
        <v>1</v>
      </c>
      <c r="CF19" s="3">
        <v>0.99</v>
      </c>
      <c r="CG19" s="3">
        <v>7.7999999999999996E-3</v>
      </c>
    </row>
    <row r="20" spans="1:85" s="3" customFormat="1">
      <c r="A20" s="3" t="s">
        <v>380</v>
      </c>
      <c r="B20" s="3" t="s">
        <v>381</v>
      </c>
      <c r="C20" s="3">
        <v>125</v>
      </c>
      <c r="D20" s="5" t="s">
        <v>300</v>
      </c>
      <c r="E20" s="3">
        <v>2380</v>
      </c>
      <c r="F20" s="3">
        <v>20</v>
      </c>
      <c r="G20" s="3">
        <v>177</v>
      </c>
      <c r="H20" s="3">
        <v>20</v>
      </c>
      <c r="I20" s="3">
        <v>0</v>
      </c>
      <c r="J20" s="3">
        <v>40</v>
      </c>
      <c r="K20" s="3">
        <v>0</v>
      </c>
      <c r="L20" s="3">
        <v>1269</v>
      </c>
      <c r="M20" s="3">
        <v>25</v>
      </c>
      <c r="N20" s="3">
        <v>0</v>
      </c>
      <c r="O20" s="3">
        <v>229.71</v>
      </c>
      <c r="P20" s="49">
        <v>2.9000000000000002E-8</v>
      </c>
      <c r="Q20" s="3">
        <v>8.6</v>
      </c>
      <c r="R20" s="49">
        <v>1.02E-9</v>
      </c>
      <c r="S20" s="3">
        <v>0</v>
      </c>
      <c r="T20" s="3">
        <v>0</v>
      </c>
      <c r="U20" s="50" t="s">
        <v>92</v>
      </c>
      <c r="V20" s="3" t="s">
        <v>98</v>
      </c>
      <c r="AH20" s="3">
        <v>7</v>
      </c>
      <c r="AI20" s="3">
        <v>0</v>
      </c>
      <c r="AJ20" s="51">
        <f>VLOOKUP(TEXT(U20,"General")&amp;"_"&amp;TEXT(AH20,"General"),'[1]Aquatic Bin Dimensions by HUC2'!$C:$K,3,FALSE)</f>
        <v>100000</v>
      </c>
      <c r="AK20" s="52">
        <f>VLOOKUP(TEXT(U20,"General")&amp;"_"&amp;TEXT(AH20,"General"),'[1]Aquatic Bin Dimensions by HUC2'!$C:$K,4,FALSE)</f>
        <v>10000</v>
      </c>
      <c r="AL20" s="5">
        <f>VLOOKUP(TEXT(U20,"General")&amp;"_"&amp;TEXT(AH20,"General"),'[1]Aquatic Bin Dimensions by HUC2'!$C:$K,5,FALSE)</f>
        <v>2</v>
      </c>
      <c r="AM20" s="5">
        <f>VLOOKUP(TEXT(U20,"General")&amp;"_"&amp;TEXT(AH20,"General"),'[1]Aquatic Bin Dimensions by HUC2'!$C:$K,6,FALSE)</f>
        <v>2</v>
      </c>
      <c r="AN20" s="52">
        <f>VLOOKUP(TEXT(U20,"General")&amp;"_"&amp;TEXT(AH20,"General"),'[1]Aquatic Bin Dimensions by HUC2'!$C:$K,7,FALSE)</f>
        <v>356.8</v>
      </c>
      <c r="AO20" s="5">
        <f>VLOOKUP(TEXT(U20,"General")&amp;"_"&amp;TEXT(AH20,"General"),'[1]Aquatic Bin Dimensions by HUC2'!$C:$K,8,FALSE)</f>
        <v>1</v>
      </c>
      <c r="AP20" s="5">
        <f>VLOOKUP(TEXT(U20,"General")&amp;"_"&amp;TEXT(AH20,"General"),'[1]Aquatic Bin Dimensions by HUC2'!$C:$K,9,FALSE)</f>
        <v>0</v>
      </c>
      <c r="AQ20" s="5">
        <v>1</v>
      </c>
      <c r="AR20" s="5">
        <v>1</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3">
        <v>1</v>
      </c>
      <c r="BX20" s="5" t="s">
        <v>345</v>
      </c>
      <c r="BY20" s="5">
        <v>1</v>
      </c>
      <c r="BZ20" s="3">
        <v>-14</v>
      </c>
      <c r="CB20" s="3">
        <v>1.3</v>
      </c>
      <c r="CC20" s="6">
        <v>1</v>
      </c>
      <c r="CF20" s="3">
        <v>0.99</v>
      </c>
      <c r="CG20" s="3">
        <v>7.7999999999999996E-3</v>
      </c>
    </row>
    <row r="21" spans="1:85" s="3" customFormat="1">
      <c r="A21" s="3" t="s">
        <v>382</v>
      </c>
      <c r="B21" s="3" t="s">
        <v>383</v>
      </c>
      <c r="C21" s="3">
        <v>125</v>
      </c>
      <c r="D21" s="5" t="s">
        <v>300</v>
      </c>
      <c r="E21" s="3">
        <v>2380</v>
      </c>
      <c r="F21" s="3">
        <v>20</v>
      </c>
      <c r="G21" s="3">
        <v>177</v>
      </c>
      <c r="H21" s="3">
        <v>20</v>
      </c>
      <c r="I21" s="3">
        <v>0</v>
      </c>
      <c r="J21" s="3">
        <v>40</v>
      </c>
      <c r="K21" s="3">
        <v>0</v>
      </c>
      <c r="L21" s="3">
        <v>1269</v>
      </c>
      <c r="M21" s="3">
        <v>25</v>
      </c>
      <c r="N21" s="3">
        <v>0</v>
      </c>
      <c r="O21" s="3">
        <v>229.71</v>
      </c>
      <c r="P21" s="49">
        <v>2.9000000000000002E-8</v>
      </c>
      <c r="Q21" s="3">
        <v>8.6</v>
      </c>
      <c r="R21" s="49">
        <v>1.02E-9</v>
      </c>
      <c r="S21" s="3">
        <v>0</v>
      </c>
      <c r="T21" s="3">
        <v>0</v>
      </c>
      <c r="U21" s="50" t="s">
        <v>93</v>
      </c>
      <c r="V21" s="3" t="s">
        <v>99</v>
      </c>
      <c r="AH21" s="3">
        <v>7</v>
      </c>
      <c r="AI21" s="3">
        <v>0</v>
      </c>
      <c r="AJ21" s="51">
        <f>VLOOKUP(TEXT(U21,"General")&amp;"_"&amp;TEXT(AH21,"General"),'[1]Aquatic Bin Dimensions by HUC2'!$C:$K,3,FALSE)</f>
        <v>100000</v>
      </c>
      <c r="AK21" s="52">
        <f>VLOOKUP(TEXT(U21,"General")&amp;"_"&amp;TEXT(AH21,"General"),'[1]Aquatic Bin Dimensions by HUC2'!$C:$K,4,FALSE)</f>
        <v>10000</v>
      </c>
      <c r="AL21" s="5">
        <f>VLOOKUP(TEXT(U21,"General")&amp;"_"&amp;TEXT(AH21,"General"),'[1]Aquatic Bin Dimensions by HUC2'!$C:$K,5,FALSE)</f>
        <v>2</v>
      </c>
      <c r="AM21" s="5">
        <f>VLOOKUP(TEXT(U21,"General")&amp;"_"&amp;TEXT(AH21,"General"),'[1]Aquatic Bin Dimensions by HUC2'!$C:$K,6,FALSE)</f>
        <v>2</v>
      </c>
      <c r="AN21" s="52">
        <f>VLOOKUP(TEXT(U21,"General")&amp;"_"&amp;TEXT(AH21,"General"),'[1]Aquatic Bin Dimensions by HUC2'!$C:$K,7,FALSE)</f>
        <v>356.8</v>
      </c>
      <c r="AO21" s="5">
        <f>VLOOKUP(TEXT(U21,"General")&amp;"_"&amp;TEXT(AH21,"General"),'[1]Aquatic Bin Dimensions by HUC2'!$C:$K,8,FALSE)</f>
        <v>1</v>
      </c>
      <c r="AP21" s="5">
        <f>VLOOKUP(TEXT(U21,"General")&amp;"_"&amp;TEXT(AH21,"General"),'[1]Aquatic Bin Dimensions by HUC2'!$C:$K,9,FALSE)</f>
        <v>0</v>
      </c>
      <c r="AQ21" s="5">
        <v>1</v>
      </c>
      <c r="AR21" s="5">
        <v>1</v>
      </c>
      <c r="AS21" s="5">
        <v>0</v>
      </c>
      <c r="AT21" s="5">
        <v>0</v>
      </c>
      <c r="AU21" s="5">
        <v>0</v>
      </c>
      <c r="AV21" s="5">
        <v>0</v>
      </c>
      <c r="AW21" s="5">
        <v>0</v>
      </c>
      <c r="AX21" s="5">
        <v>0</v>
      </c>
      <c r="AY21" s="5">
        <v>0</v>
      </c>
      <c r="AZ21" s="5">
        <v>0</v>
      </c>
      <c r="BA21" s="5">
        <v>0</v>
      </c>
      <c r="BB21" s="5">
        <v>0</v>
      </c>
      <c r="BC21" s="5">
        <v>0</v>
      </c>
      <c r="BD21" s="5">
        <v>0</v>
      </c>
      <c r="BE21" s="5">
        <v>0</v>
      </c>
      <c r="BF21" s="5">
        <v>0</v>
      </c>
      <c r="BG21" s="5">
        <v>0</v>
      </c>
      <c r="BH21" s="5">
        <v>0</v>
      </c>
      <c r="BI21" s="5">
        <v>0</v>
      </c>
      <c r="BJ21" s="5">
        <v>0</v>
      </c>
      <c r="BK21" s="5">
        <v>0</v>
      </c>
      <c r="BL21" s="5">
        <v>0</v>
      </c>
      <c r="BM21" s="5">
        <v>0</v>
      </c>
      <c r="BN21" s="5">
        <v>0</v>
      </c>
      <c r="BO21" s="5">
        <v>0</v>
      </c>
      <c r="BP21" s="5">
        <v>0</v>
      </c>
      <c r="BQ21" s="5">
        <v>0</v>
      </c>
      <c r="BR21" s="5">
        <v>0</v>
      </c>
      <c r="BS21" s="5">
        <v>0</v>
      </c>
      <c r="BT21" s="5">
        <v>0</v>
      </c>
      <c r="BU21" s="5">
        <v>0</v>
      </c>
      <c r="BV21" s="5">
        <v>0</v>
      </c>
      <c r="BW21" s="3">
        <v>1</v>
      </c>
      <c r="BX21" s="5" t="s">
        <v>345</v>
      </c>
      <c r="BY21" s="5">
        <v>1</v>
      </c>
      <c r="BZ21" s="3">
        <v>-14</v>
      </c>
      <c r="CB21" s="3">
        <v>1.3</v>
      </c>
      <c r="CC21" s="6">
        <v>1</v>
      </c>
      <c r="CF21" s="3">
        <v>0.99</v>
      </c>
      <c r="CG21" s="3">
        <v>7.7999999999999996E-3</v>
      </c>
    </row>
    <row r="22" spans="1:85" s="3" customFormat="1">
      <c r="A22" s="3" t="s">
        <v>384</v>
      </c>
      <c r="B22" s="3" t="s">
        <v>385</v>
      </c>
      <c r="C22" s="3">
        <v>125</v>
      </c>
      <c r="D22" s="5" t="s">
        <v>300</v>
      </c>
      <c r="E22" s="3">
        <v>2380</v>
      </c>
      <c r="F22" s="3">
        <v>20</v>
      </c>
      <c r="G22" s="3">
        <v>177</v>
      </c>
      <c r="H22" s="3">
        <v>20</v>
      </c>
      <c r="I22" s="3">
        <v>0</v>
      </c>
      <c r="J22" s="3">
        <v>40</v>
      </c>
      <c r="K22" s="3">
        <v>0</v>
      </c>
      <c r="L22" s="3">
        <v>1269</v>
      </c>
      <c r="M22" s="3">
        <v>25</v>
      </c>
      <c r="N22" s="3">
        <v>0</v>
      </c>
      <c r="O22" s="3">
        <v>229.71</v>
      </c>
      <c r="P22" s="49">
        <v>2.9000000000000002E-8</v>
      </c>
      <c r="Q22" s="3">
        <v>8.6</v>
      </c>
      <c r="R22" s="49">
        <v>1.02E-9</v>
      </c>
      <c r="S22" s="3">
        <v>0</v>
      </c>
      <c r="T22" s="3">
        <v>0</v>
      </c>
      <c r="U22" s="50" t="s">
        <v>94</v>
      </c>
      <c r="V22" s="3" t="s">
        <v>100</v>
      </c>
      <c r="AH22" s="3">
        <v>7</v>
      </c>
      <c r="AI22" s="3">
        <v>0</v>
      </c>
      <c r="AJ22" s="51">
        <f>VLOOKUP(TEXT(U22,"General")&amp;"_"&amp;TEXT(AH22,"General"),'[1]Aquatic Bin Dimensions by HUC2'!$C:$K,3,FALSE)</f>
        <v>100000</v>
      </c>
      <c r="AK22" s="52">
        <f>VLOOKUP(TEXT(U22,"General")&amp;"_"&amp;TEXT(AH22,"General"),'[1]Aquatic Bin Dimensions by HUC2'!$C:$K,4,FALSE)</f>
        <v>10000</v>
      </c>
      <c r="AL22" s="5">
        <f>VLOOKUP(TEXT(U22,"General")&amp;"_"&amp;TEXT(AH22,"General"),'[1]Aquatic Bin Dimensions by HUC2'!$C:$K,5,FALSE)</f>
        <v>2</v>
      </c>
      <c r="AM22" s="5">
        <f>VLOOKUP(TEXT(U22,"General")&amp;"_"&amp;TEXT(AH22,"General"),'[1]Aquatic Bin Dimensions by HUC2'!$C:$K,6,FALSE)</f>
        <v>2</v>
      </c>
      <c r="AN22" s="52">
        <f>VLOOKUP(TEXT(U22,"General")&amp;"_"&amp;TEXT(AH22,"General"),'[1]Aquatic Bin Dimensions by HUC2'!$C:$K,7,FALSE)</f>
        <v>356.8</v>
      </c>
      <c r="AO22" s="5">
        <f>VLOOKUP(TEXT(U22,"General")&amp;"_"&amp;TEXT(AH22,"General"),'[1]Aquatic Bin Dimensions by HUC2'!$C:$K,8,FALSE)</f>
        <v>1</v>
      </c>
      <c r="AP22" s="5">
        <f>VLOOKUP(TEXT(U22,"General")&amp;"_"&amp;TEXT(AH22,"General"),'[1]Aquatic Bin Dimensions by HUC2'!$C:$K,9,FALSE)</f>
        <v>0</v>
      </c>
      <c r="AQ22" s="5">
        <v>1</v>
      </c>
      <c r="AR22" s="5">
        <v>1</v>
      </c>
      <c r="AS22" s="5">
        <v>0</v>
      </c>
      <c r="AT22" s="5">
        <v>0</v>
      </c>
      <c r="AU22" s="5">
        <v>0</v>
      </c>
      <c r="AV22" s="5">
        <v>0</v>
      </c>
      <c r="AW22" s="5">
        <v>0</v>
      </c>
      <c r="AX22" s="5">
        <v>0</v>
      </c>
      <c r="AY22" s="5">
        <v>0</v>
      </c>
      <c r="AZ22" s="5">
        <v>0</v>
      </c>
      <c r="BA22" s="5">
        <v>0</v>
      </c>
      <c r="BB22" s="5">
        <v>0</v>
      </c>
      <c r="BC22" s="5">
        <v>0</v>
      </c>
      <c r="BD22" s="5">
        <v>0</v>
      </c>
      <c r="BE22" s="5">
        <v>0</v>
      </c>
      <c r="BF22" s="5">
        <v>0</v>
      </c>
      <c r="BG22" s="5">
        <v>0</v>
      </c>
      <c r="BH22" s="5">
        <v>0</v>
      </c>
      <c r="BI22" s="5">
        <v>0</v>
      </c>
      <c r="BJ22" s="5">
        <v>0</v>
      </c>
      <c r="BK22" s="5">
        <v>0</v>
      </c>
      <c r="BL22" s="5">
        <v>0</v>
      </c>
      <c r="BM22" s="5">
        <v>0</v>
      </c>
      <c r="BN22" s="5">
        <v>0</v>
      </c>
      <c r="BO22" s="5">
        <v>0</v>
      </c>
      <c r="BP22" s="5">
        <v>0</v>
      </c>
      <c r="BQ22" s="5">
        <v>0</v>
      </c>
      <c r="BR22" s="5">
        <v>0</v>
      </c>
      <c r="BS22" s="5">
        <v>0</v>
      </c>
      <c r="BT22" s="5">
        <v>0</v>
      </c>
      <c r="BU22" s="5">
        <v>0</v>
      </c>
      <c r="BV22" s="5">
        <v>0</v>
      </c>
      <c r="BW22" s="3">
        <v>1</v>
      </c>
      <c r="BX22" s="5" t="s">
        <v>345</v>
      </c>
      <c r="BY22" s="5">
        <v>1</v>
      </c>
      <c r="BZ22" s="3">
        <v>-14</v>
      </c>
      <c r="CB22" s="3">
        <v>1.3</v>
      </c>
      <c r="CC22" s="6">
        <v>1</v>
      </c>
      <c r="CF22" s="3">
        <v>0.99</v>
      </c>
      <c r="CG22" s="3">
        <v>7.7999999999999996E-3</v>
      </c>
    </row>
    <row r="23" spans="1:85" s="3" customFormat="1">
      <c r="A23" s="3" t="s">
        <v>386</v>
      </c>
      <c r="B23" s="3" t="s">
        <v>387</v>
      </c>
      <c r="C23" s="3">
        <v>125</v>
      </c>
      <c r="D23" s="5" t="s">
        <v>300</v>
      </c>
      <c r="E23" s="3">
        <v>2380</v>
      </c>
      <c r="F23" s="3">
        <v>20</v>
      </c>
      <c r="G23" s="3">
        <v>177</v>
      </c>
      <c r="H23" s="3">
        <v>20</v>
      </c>
      <c r="I23" s="3">
        <v>0</v>
      </c>
      <c r="J23" s="3">
        <v>40</v>
      </c>
      <c r="K23" s="3">
        <v>0</v>
      </c>
      <c r="L23" s="3">
        <v>1269</v>
      </c>
      <c r="M23" s="3">
        <v>25</v>
      </c>
      <c r="N23" s="3">
        <v>0</v>
      </c>
      <c r="O23" s="3">
        <v>229.71</v>
      </c>
      <c r="P23" s="49">
        <v>2.9000000000000002E-8</v>
      </c>
      <c r="Q23" s="3">
        <v>8.6</v>
      </c>
      <c r="R23" s="49">
        <v>1.02E-9</v>
      </c>
      <c r="S23" s="3">
        <v>0</v>
      </c>
      <c r="T23" s="3">
        <v>0</v>
      </c>
      <c r="U23" s="50">
        <v>13</v>
      </c>
      <c r="V23" s="3" t="s">
        <v>101</v>
      </c>
      <c r="AH23" s="3">
        <v>7</v>
      </c>
      <c r="AI23" s="3">
        <v>0</v>
      </c>
      <c r="AJ23" s="51">
        <f>VLOOKUP(TEXT(U23,"General")&amp;"_"&amp;TEXT(AH23,"General"),'[1]Aquatic Bin Dimensions by HUC2'!$C:$K,3,FALSE)</f>
        <v>100000</v>
      </c>
      <c r="AK23" s="52">
        <f>VLOOKUP(TEXT(U23,"General")&amp;"_"&amp;TEXT(AH23,"General"),'[1]Aquatic Bin Dimensions by HUC2'!$C:$K,4,FALSE)</f>
        <v>10000</v>
      </c>
      <c r="AL23" s="5">
        <f>VLOOKUP(TEXT(U23,"General")&amp;"_"&amp;TEXT(AH23,"General"),'[1]Aquatic Bin Dimensions by HUC2'!$C:$K,5,FALSE)</f>
        <v>2</v>
      </c>
      <c r="AM23" s="5">
        <f>VLOOKUP(TEXT(U23,"General")&amp;"_"&amp;TEXT(AH23,"General"),'[1]Aquatic Bin Dimensions by HUC2'!$C:$K,6,FALSE)</f>
        <v>2</v>
      </c>
      <c r="AN23" s="52">
        <f>VLOOKUP(TEXT(U23,"General")&amp;"_"&amp;TEXT(AH23,"General"),'[1]Aquatic Bin Dimensions by HUC2'!$C:$K,7,FALSE)</f>
        <v>356.8</v>
      </c>
      <c r="AO23" s="5">
        <f>VLOOKUP(TEXT(U23,"General")&amp;"_"&amp;TEXT(AH23,"General"),'[1]Aquatic Bin Dimensions by HUC2'!$C:$K,8,FALSE)</f>
        <v>1</v>
      </c>
      <c r="AP23" s="5">
        <f>VLOOKUP(TEXT(U23,"General")&amp;"_"&amp;TEXT(AH23,"General"),'[1]Aquatic Bin Dimensions by HUC2'!$C:$K,9,FALSE)</f>
        <v>0</v>
      </c>
      <c r="AQ23" s="5">
        <v>1</v>
      </c>
      <c r="AR23" s="5">
        <v>1</v>
      </c>
      <c r="AS23" s="5">
        <v>0</v>
      </c>
      <c r="AT23" s="5">
        <v>0</v>
      </c>
      <c r="AU23" s="5">
        <v>0</v>
      </c>
      <c r="AV23" s="5">
        <v>0</v>
      </c>
      <c r="AW23" s="5">
        <v>0</v>
      </c>
      <c r="AX23" s="5">
        <v>0</v>
      </c>
      <c r="AY23" s="5">
        <v>0</v>
      </c>
      <c r="AZ23" s="5">
        <v>0</v>
      </c>
      <c r="BA23" s="5">
        <v>0</v>
      </c>
      <c r="BB23" s="5">
        <v>0</v>
      </c>
      <c r="BC23" s="5">
        <v>0</v>
      </c>
      <c r="BD23" s="5">
        <v>0</v>
      </c>
      <c r="BE23" s="5">
        <v>0</v>
      </c>
      <c r="BF23" s="5">
        <v>0</v>
      </c>
      <c r="BG23" s="5">
        <v>0</v>
      </c>
      <c r="BH23" s="5">
        <v>0</v>
      </c>
      <c r="BI23" s="5">
        <v>0</v>
      </c>
      <c r="BJ23" s="5">
        <v>0</v>
      </c>
      <c r="BK23" s="5">
        <v>0</v>
      </c>
      <c r="BL23" s="5">
        <v>0</v>
      </c>
      <c r="BM23" s="5">
        <v>0</v>
      </c>
      <c r="BN23" s="5">
        <v>0</v>
      </c>
      <c r="BO23" s="5">
        <v>0</v>
      </c>
      <c r="BP23" s="5">
        <v>0</v>
      </c>
      <c r="BQ23" s="5">
        <v>0</v>
      </c>
      <c r="BR23" s="5">
        <v>0</v>
      </c>
      <c r="BS23" s="5">
        <v>0</v>
      </c>
      <c r="BT23" s="5">
        <v>0</v>
      </c>
      <c r="BU23" s="5">
        <v>0</v>
      </c>
      <c r="BV23" s="5">
        <v>0</v>
      </c>
      <c r="BW23" s="3">
        <v>1</v>
      </c>
      <c r="BX23" s="5" t="s">
        <v>345</v>
      </c>
      <c r="BY23" s="5">
        <v>1</v>
      </c>
      <c r="BZ23" s="3">
        <v>-14</v>
      </c>
      <c r="CB23" s="3">
        <v>1.3</v>
      </c>
      <c r="CC23" s="6">
        <v>1</v>
      </c>
      <c r="CF23" s="3">
        <v>0.99</v>
      </c>
      <c r="CG23" s="3">
        <v>7.7999999999999996E-3</v>
      </c>
    </row>
    <row r="24" spans="1:85" s="3" customFormat="1">
      <c r="A24" s="3" t="s">
        <v>388</v>
      </c>
      <c r="B24" s="3" t="s">
        <v>389</v>
      </c>
      <c r="C24" s="3">
        <v>125</v>
      </c>
      <c r="D24" s="5" t="s">
        <v>300</v>
      </c>
      <c r="E24" s="3">
        <v>2380</v>
      </c>
      <c r="F24" s="3">
        <v>20</v>
      </c>
      <c r="G24" s="3">
        <v>177</v>
      </c>
      <c r="H24" s="3">
        <v>20</v>
      </c>
      <c r="I24" s="3">
        <v>0</v>
      </c>
      <c r="J24" s="3">
        <v>40</v>
      </c>
      <c r="K24" s="3">
        <v>0</v>
      </c>
      <c r="L24" s="3">
        <v>1269</v>
      </c>
      <c r="M24" s="3">
        <v>25</v>
      </c>
      <c r="N24" s="3">
        <v>0</v>
      </c>
      <c r="O24" s="3">
        <v>229.71</v>
      </c>
      <c r="P24" s="49">
        <v>2.9000000000000002E-8</v>
      </c>
      <c r="Q24" s="3">
        <v>8.6</v>
      </c>
      <c r="R24" s="49">
        <v>1.02E-9</v>
      </c>
      <c r="S24" s="3">
        <v>0</v>
      </c>
      <c r="T24" s="3">
        <v>0</v>
      </c>
      <c r="U24" s="50" t="s">
        <v>89</v>
      </c>
      <c r="V24" s="3" t="s">
        <v>95</v>
      </c>
      <c r="AH24" s="3">
        <v>7</v>
      </c>
      <c r="AI24" s="3">
        <v>0</v>
      </c>
      <c r="AJ24" s="51">
        <f>VLOOKUP(TEXT(U24,"General")&amp;"_"&amp;TEXT(AH24,"General"),'[1]Aquatic Bin Dimensions by HUC2'!$C:$K,3,FALSE)</f>
        <v>100000</v>
      </c>
      <c r="AK24" s="52">
        <f>VLOOKUP(TEXT(U24,"General")&amp;"_"&amp;TEXT(AH24,"General"),'[1]Aquatic Bin Dimensions by HUC2'!$C:$K,4,FALSE)</f>
        <v>10000</v>
      </c>
      <c r="AL24" s="5">
        <f>VLOOKUP(TEXT(U24,"General")&amp;"_"&amp;TEXT(AH24,"General"),'[1]Aquatic Bin Dimensions by HUC2'!$C:$K,5,FALSE)</f>
        <v>2</v>
      </c>
      <c r="AM24" s="5">
        <f>VLOOKUP(TEXT(U24,"General")&amp;"_"&amp;TEXT(AH24,"General"),'[1]Aquatic Bin Dimensions by HUC2'!$C:$K,6,FALSE)</f>
        <v>2</v>
      </c>
      <c r="AN24" s="52">
        <f>VLOOKUP(TEXT(U24,"General")&amp;"_"&amp;TEXT(AH24,"General"),'[1]Aquatic Bin Dimensions by HUC2'!$C:$K,7,FALSE)</f>
        <v>356.8</v>
      </c>
      <c r="AO24" s="5">
        <f>VLOOKUP(TEXT(U24,"General")&amp;"_"&amp;TEXT(AH24,"General"),'[1]Aquatic Bin Dimensions by HUC2'!$C:$K,8,FALSE)</f>
        <v>1</v>
      </c>
      <c r="AP24" s="5">
        <f>VLOOKUP(TEXT(U24,"General")&amp;"_"&amp;TEXT(AH24,"General"),'[1]Aquatic Bin Dimensions by HUC2'!$C:$K,9,FALSE)</f>
        <v>0</v>
      </c>
      <c r="AQ24" s="5">
        <v>1</v>
      </c>
      <c r="AR24" s="5">
        <v>1</v>
      </c>
      <c r="AS24" s="5">
        <v>0</v>
      </c>
      <c r="AT24" s="5">
        <v>0</v>
      </c>
      <c r="AU24" s="5">
        <v>0</v>
      </c>
      <c r="AV24" s="5">
        <v>0</v>
      </c>
      <c r="AW24" s="5">
        <v>0</v>
      </c>
      <c r="AX24" s="5">
        <v>0</v>
      </c>
      <c r="AY24" s="5">
        <v>0</v>
      </c>
      <c r="AZ24" s="5">
        <v>0</v>
      </c>
      <c r="BA24" s="5">
        <v>0</v>
      </c>
      <c r="BB24" s="5">
        <v>0</v>
      </c>
      <c r="BC24" s="5">
        <v>0</v>
      </c>
      <c r="BD24" s="5">
        <v>0</v>
      </c>
      <c r="BE24" s="5">
        <v>0</v>
      </c>
      <c r="BF24" s="5">
        <v>0</v>
      </c>
      <c r="BG24" s="5">
        <v>0</v>
      </c>
      <c r="BH24" s="5">
        <v>0</v>
      </c>
      <c r="BI24" s="5">
        <v>0</v>
      </c>
      <c r="BJ24" s="5">
        <v>0</v>
      </c>
      <c r="BK24" s="5">
        <v>0</v>
      </c>
      <c r="BL24" s="5">
        <v>0</v>
      </c>
      <c r="BM24" s="5">
        <v>0</v>
      </c>
      <c r="BN24" s="5">
        <v>0</v>
      </c>
      <c r="BO24" s="5">
        <v>0</v>
      </c>
      <c r="BP24" s="5">
        <v>0</v>
      </c>
      <c r="BQ24" s="5">
        <v>0</v>
      </c>
      <c r="BR24" s="5">
        <v>0</v>
      </c>
      <c r="BS24" s="5">
        <v>0</v>
      </c>
      <c r="BT24" s="5">
        <v>0</v>
      </c>
      <c r="BU24" s="5">
        <v>0</v>
      </c>
      <c r="BV24" s="5">
        <v>0</v>
      </c>
      <c r="BW24" s="3">
        <v>1</v>
      </c>
      <c r="BX24" s="5" t="s">
        <v>345</v>
      </c>
      <c r="BY24" s="5">
        <v>1</v>
      </c>
      <c r="BZ24" s="3">
        <v>-14</v>
      </c>
      <c r="CB24" s="3">
        <v>1.3</v>
      </c>
      <c r="CC24" s="6">
        <v>1</v>
      </c>
      <c r="CF24" s="3">
        <v>0.95</v>
      </c>
      <c r="CG24" s="3">
        <v>3.1399999999999997E-2</v>
      </c>
    </row>
    <row r="25" spans="1:85" s="3" customFormat="1">
      <c r="A25" s="3" t="s">
        <v>390</v>
      </c>
      <c r="B25" s="3" t="s">
        <v>391</v>
      </c>
      <c r="C25" s="3">
        <v>125</v>
      </c>
      <c r="D25" s="5" t="s">
        <v>300</v>
      </c>
      <c r="E25" s="3">
        <v>2380</v>
      </c>
      <c r="F25" s="3">
        <v>20</v>
      </c>
      <c r="G25" s="3">
        <v>177</v>
      </c>
      <c r="H25" s="3">
        <v>20</v>
      </c>
      <c r="I25" s="3">
        <v>0</v>
      </c>
      <c r="J25" s="3">
        <v>40</v>
      </c>
      <c r="K25" s="3">
        <v>0</v>
      </c>
      <c r="L25" s="3">
        <v>1269</v>
      </c>
      <c r="M25" s="3">
        <v>25</v>
      </c>
      <c r="N25" s="3">
        <v>0</v>
      </c>
      <c r="O25" s="3">
        <v>229.71</v>
      </c>
      <c r="P25" s="49">
        <v>2.9000000000000002E-8</v>
      </c>
      <c r="Q25" s="3">
        <v>8.6</v>
      </c>
      <c r="R25" s="49">
        <v>1.02E-9</v>
      </c>
      <c r="S25" s="3">
        <v>0</v>
      </c>
      <c r="T25" s="3">
        <v>0</v>
      </c>
      <c r="U25" s="50" t="s">
        <v>90</v>
      </c>
      <c r="V25" s="3" t="s">
        <v>96</v>
      </c>
      <c r="AH25" s="3">
        <v>7</v>
      </c>
      <c r="AI25" s="3">
        <v>0</v>
      </c>
      <c r="AJ25" s="51">
        <f>VLOOKUP(TEXT(U25,"General")&amp;"_"&amp;TEXT(AH25,"General"),'[1]Aquatic Bin Dimensions by HUC2'!$C:$K,3,FALSE)</f>
        <v>100000</v>
      </c>
      <c r="AK25" s="52">
        <f>VLOOKUP(TEXT(U25,"General")&amp;"_"&amp;TEXT(AH25,"General"),'[1]Aquatic Bin Dimensions by HUC2'!$C:$K,4,FALSE)</f>
        <v>10000</v>
      </c>
      <c r="AL25" s="5">
        <f>VLOOKUP(TEXT(U25,"General")&amp;"_"&amp;TEXT(AH25,"General"),'[1]Aquatic Bin Dimensions by HUC2'!$C:$K,5,FALSE)</f>
        <v>2</v>
      </c>
      <c r="AM25" s="5">
        <f>VLOOKUP(TEXT(U25,"General")&amp;"_"&amp;TEXT(AH25,"General"),'[1]Aquatic Bin Dimensions by HUC2'!$C:$K,6,FALSE)</f>
        <v>2</v>
      </c>
      <c r="AN25" s="52">
        <f>VLOOKUP(TEXT(U25,"General")&amp;"_"&amp;TEXT(AH25,"General"),'[1]Aquatic Bin Dimensions by HUC2'!$C:$K,7,FALSE)</f>
        <v>356.8</v>
      </c>
      <c r="AO25" s="5">
        <f>VLOOKUP(TEXT(U25,"General")&amp;"_"&amp;TEXT(AH25,"General"),'[1]Aquatic Bin Dimensions by HUC2'!$C:$K,8,FALSE)</f>
        <v>1</v>
      </c>
      <c r="AP25" s="5">
        <f>VLOOKUP(TEXT(U25,"General")&amp;"_"&amp;TEXT(AH25,"General"),'[1]Aquatic Bin Dimensions by HUC2'!$C:$K,9,FALSE)</f>
        <v>0</v>
      </c>
      <c r="AQ25" s="5">
        <v>1</v>
      </c>
      <c r="AR25" s="5">
        <v>1</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3">
        <v>1</v>
      </c>
      <c r="BX25" s="5" t="s">
        <v>345</v>
      </c>
      <c r="BY25" s="5">
        <v>1</v>
      </c>
      <c r="BZ25" s="3">
        <v>-14</v>
      </c>
      <c r="CB25" s="3">
        <v>1.3</v>
      </c>
      <c r="CC25" s="6">
        <v>1</v>
      </c>
      <c r="CF25" s="3">
        <v>0.95</v>
      </c>
      <c r="CG25" s="3">
        <v>3.1399999999999997E-2</v>
      </c>
    </row>
    <row r="26" spans="1:85" s="3" customFormat="1">
      <c r="A26" s="3" t="s">
        <v>392</v>
      </c>
      <c r="B26" s="3" t="s">
        <v>393</v>
      </c>
      <c r="C26" s="3">
        <v>125</v>
      </c>
      <c r="D26" s="5" t="s">
        <v>300</v>
      </c>
      <c r="E26" s="3">
        <v>2380</v>
      </c>
      <c r="F26" s="3">
        <v>20</v>
      </c>
      <c r="G26" s="3">
        <v>177</v>
      </c>
      <c r="H26" s="3">
        <v>20</v>
      </c>
      <c r="I26" s="3">
        <v>0</v>
      </c>
      <c r="J26" s="3">
        <v>40</v>
      </c>
      <c r="K26" s="3">
        <v>0</v>
      </c>
      <c r="L26" s="3">
        <v>1269</v>
      </c>
      <c r="M26" s="3">
        <v>25</v>
      </c>
      <c r="N26" s="3">
        <v>0</v>
      </c>
      <c r="O26" s="3">
        <v>229.71</v>
      </c>
      <c r="P26" s="49">
        <v>2.9000000000000002E-8</v>
      </c>
      <c r="Q26" s="3">
        <v>8.6</v>
      </c>
      <c r="R26" s="49">
        <v>1.02E-9</v>
      </c>
      <c r="S26" s="3">
        <v>0</v>
      </c>
      <c r="T26" s="3">
        <v>0</v>
      </c>
      <c r="U26" s="50" t="s">
        <v>91</v>
      </c>
      <c r="V26" s="3" t="s">
        <v>97</v>
      </c>
      <c r="AH26" s="3">
        <v>7</v>
      </c>
      <c r="AI26" s="3">
        <v>0</v>
      </c>
      <c r="AJ26" s="51">
        <f>VLOOKUP(TEXT(U26,"General")&amp;"_"&amp;TEXT(AH26,"General"),'[1]Aquatic Bin Dimensions by HUC2'!$C:$K,3,FALSE)</f>
        <v>100000</v>
      </c>
      <c r="AK26" s="52">
        <f>VLOOKUP(TEXT(U26,"General")&amp;"_"&amp;TEXT(AH26,"General"),'[1]Aquatic Bin Dimensions by HUC2'!$C:$K,4,FALSE)</f>
        <v>10000</v>
      </c>
      <c r="AL26" s="5">
        <f>VLOOKUP(TEXT(U26,"General")&amp;"_"&amp;TEXT(AH26,"General"),'[1]Aquatic Bin Dimensions by HUC2'!$C:$K,5,FALSE)</f>
        <v>2</v>
      </c>
      <c r="AM26" s="5">
        <f>VLOOKUP(TEXT(U26,"General")&amp;"_"&amp;TEXT(AH26,"General"),'[1]Aquatic Bin Dimensions by HUC2'!$C:$K,6,FALSE)</f>
        <v>2</v>
      </c>
      <c r="AN26" s="52">
        <f>VLOOKUP(TEXT(U26,"General")&amp;"_"&amp;TEXT(AH26,"General"),'[1]Aquatic Bin Dimensions by HUC2'!$C:$K,7,FALSE)</f>
        <v>356.8</v>
      </c>
      <c r="AO26" s="5">
        <f>VLOOKUP(TEXT(U26,"General")&amp;"_"&amp;TEXT(AH26,"General"),'[1]Aquatic Bin Dimensions by HUC2'!$C:$K,8,FALSE)</f>
        <v>1</v>
      </c>
      <c r="AP26" s="5">
        <f>VLOOKUP(TEXT(U26,"General")&amp;"_"&amp;TEXT(AH26,"General"),'[1]Aquatic Bin Dimensions by HUC2'!$C:$K,9,FALSE)</f>
        <v>0</v>
      </c>
      <c r="AQ26" s="5">
        <v>1</v>
      </c>
      <c r="AR26" s="5">
        <v>1</v>
      </c>
      <c r="AS26" s="5">
        <v>0</v>
      </c>
      <c r="AT26" s="5">
        <v>0</v>
      </c>
      <c r="AU26" s="5">
        <v>0</v>
      </c>
      <c r="AV26" s="5">
        <v>0</v>
      </c>
      <c r="AW26" s="5">
        <v>0</v>
      </c>
      <c r="AX26" s="5">
        <v>0</v>
      </c>
      <c r="AY26" s="5">
        <v>0</v>
      </c>
      <c r="AZ26" s="5">
        <v>0</v>
      </c>
      <c r="BA26" s="5">
        <v>0</v>
      </c>
      <c r="BB26" s="5">
        <v>0</v>
      </c>
      <c r="BC26" s="5">
        <v>0</v>
      </c>
      <c r="BD26" s="5">
        <v>0</v>
      </c>
      <c r="BE26" s="5">
        <v>0</v>
      </c>
      <c r="BF26" s="5">
        <v>0</v>
      </c>
      <c r="BG26" s="5">
        <v>0</v>
      </c>
      <c r="BH26" s="5">
        <v>0</v>
      </c>
      <c r="BI26" s="5">
        <v>0</v>
      </c>
      <c r="BJ26" s="5">
        <v>0</v>
      </c>
      <c r="BK26" s="5">
        <v>0</v>
      </c>
      <c r="BL26" s="5">
        <v>0</v>
      </c>
      <c r="BM26" s="5">
        <v>0</v>
      </c>
      <c r="BN26" s="5">
        <v>0</v>
      </c>
      <c r="BO26" s="5">
        <v>0</v>
      </c>
      <c r="BP26" s="5">
        <v>0</v>
      </c>
      <c r="BQ26" s="5">
        <v>0</v>
      </c>
      <c r="BR26" s="5">
        <v>0</v>
      </c>
      <c r="BS26" s="5">
        <v>0</v>
      </c>
      <c r="BT26" s="5">
        <v>0</v>
      </c>
      <c r="BU26" s="5">
        <v>0</v>
      </c>
      <c r="BV26" s="5">
        <v>0</v>
      </c>
      <c r="BW26" s="3">
        <v>1</v>
      </c>
      <c r="BX26" s="5" t="s">
        <v>345</v>
      </c>
      <c r="BY26" s="5">
        <v>1</v>
      </c>
      <c r="BZ26" s="3">
        <v>-14</v>
      </c>
      <c r="CB26" s="3">
        <v>1.3</v>
      </c>
      <c r="CC26" s="6">
        <v>1</v>
      </c>
      <c r="CF26" s="3">
        <v>0.95</v>
      </c>
      <c r="CG26" s="3">
        <v>3.1399999999999997E-2</v>
      </c>
    </row>
    <row r="27" spans="1:85" s="3" customFormat="1">
      <c r="A27" s="3" t="s">
        <v>394</v>
      </c>
      <c r="B27" s="3" t="s">
        <v>395</v>
      </c>
      <c r="C27" s="3">
        <v>125</v>
      </c>
      <c r="D27" s="5" t="s">
        <v>300</v>
      </c>
      <c r="E27" s="3">
        <v>2380</v>
      </c>
      <c r="F27" s="3">
        <v>20</v>
      </c>
      <c r="G27" s="3">
        <v>177</v>
      </c>
      <c r="H27" s="3">
        <v>20</v>
      </c>
      <c r="I27" s="3">
        <v>0</v>
      </c>
      <c r="J27" s="3">
        <v>40</v>
      </c>
      <c r="K27" s="3">
        <v>0</v>
      </c>
      <c r="L27" s="3">
        <v>1269</v>
      </c>
      <c r="M27" s="3">
        <v>25</v>
      </c>
      <c r="N27" s="3">
        <v>0</v>
      </c>
      <c r="O27" s="3">
        <v>229.71</v>
      </c>
      <c r="P27" s="49">
        <v>2.9000000000000002E-8</v>
      </c>
      <c r="Q27" s="3">
        <v>8.6</v>
      </c>
      <c r="R27" s="49">
        <v>1.02E-9</v>
      </c>
      <c r="S27" s="3">
        <v>0</v>
      </c>
      <c r="T27" s="3">
        <v>0</v>
      </c>
      <c r="U27" s="50" t="s">
        <v>92</v>
      </c>
      <c r="V27" s="3" t="s">
        <v>98</v>
      </c>
      <c r="AH27" s="3">
        <v>7</v>
      </c>
      <c r="AI27" s="3">
        <v>0</v>
      </c>
      <c r="AJ27" s="51">
        <f>VLOOKUP(TEXT(U27,"General")&amp;"_"&amp;TEXT(AH27,"General"),'[1]Aquatic Bin Dimensions by HUC2'!$C:$K,3,FALSE)</f>
        <v>100000</v>
      </c>
      <c r="AK27" s="52">
        <f>VLOOKUP(TEXT(U27,"General")&amp;"_"&amp;TEXT(AH27,"General"),'[1]Aquatic Bin Dimensions by HUC2'!$C:$K,4,FALSE)</f>
        <v>10000</v>
      </c>
      <c r="AL27" s="5">
        <f>VLOOKUP(TEXT(U27,"General")&amp;"_"&amp;TEXT(AH27,"General"),'[1]Aquatic Bin Dimensions by HUC2'!$C:$K,5,FALSE)</f>
        <v>2</v>
      </c>
      <c r="AM27" s="5">
        <f>VLOOKUP(TEXT(U27,"General")&amp;"_"&amp;TEXT(AH27,"General"),'[1]Aquatic Bin Dimensions by HUC2'!$C:$K,6,FALSE)</f>
        <v>2</v>
      </c>
      <c r="AN27" s="52">
        <f>VLOOKUP(TEXT(U27,"General")&amp;"_"&amp;TEXT(AH27,"General"),'[1]Aquatic Bin Dimensions by HUC2'!$C:$K,7,FALSE)</f>
        <v>356.8</v>
      </c>
      <c r="AO27" s="5">
        <f>VLOOKUP(TEXT(U27,"General")&amp;"_"&amp;TEXT(AH27,"General"),'[1]Aquatic Bin Dimensions by HUC2'!$C:$K,8,FALSE)</f>
        <v>1</v>
      </c>
      <c r="AP27" s="5">
        <f>VLOOKUP(TEXT(U27,"General")&amp;"_"&amp;TEXT(AH27,"General"),'[1]Aquatic Bin Dimensions by HUC2'!$C:$K,9,FALSE)</f>
        <v>0</v>
      </c>
      <c r="AQ27" s="5">
        <v>1</v>
      </c>
      <c r="AR27" s="5">
        <v>1</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3">
        <v>1</v>
      </c>
      <c r="BX27" s="5" t="s">
        <v>345</v>
      </c>
      <c r="BY27" s="5">
        <v>1</v>
      </c>
      <c r="BZ27" s="3">
        <v>-14</v>
      </c>
      <c r="CB27" s="3">
        <v>1.3</v>
      </c>
      <c r="CC27" s="6">
        <v>1</v>
      </c>
      <c r="CF27" s="3">
        <v>0.95</v>
      </c>
      <c r="CG27" s="3">
        <v>3.1399999999999997E-2</v>
      </c>
    </row>
    <row r="28" spans="1:85" s="3" customFormat="1">
      <c r="A28" s="3" t="s">
        <v>396</v>
      </c>
      <c r="B28" s="3" t="s">
        <v>397</v>
      </c>
      <c r="C28" s="3">
        <v>125</v>
      </c>
      <c r="D28" s="5" t="s">
        <v>300</v>
      </c>
      <c r="E28" s="3">
        <v>2380</v>
      </c>
      <c r="F28" s="3">
        <v>20</v>
      </c>
      <c r="G28" s="3">
        <v>177</v>
      </c>
      <c r="H28" s="3">
        <v>20</v>
      </c>
      <c r="I28" s="3">
        <v>0</v>
      </c>
      <c r="J28" s="3">
        <v>40</v>
      </c>
      <c r="K28" s="3">
        <v>0</v>
      </c>
      <c r="L28" s="3">
        <v>1269</v>
      </c>
      <c r="M28" s="3">
        <v>25</v>
      </c>
      <c r="N28" s="3">
        <v>0</v>
      </c>
      <c r="O28" s="3">
        <v>229.71</v>
      </c>
      <c r="P28" s="49">
        <v>2.9000000000000002E-8</v>
      </c>
      <c r="Q28" s="3">
        <v>8.6</v>
      </c>
      <c r="R28" s="49">
        <v>1.02E-9</v>
      </c>
      <c r="S28" s="3">
        <v>0</v>
      </c>
      <c r="T28" s="3">
        <v>0</v>
      </c>
      <c r="U28" s="50" t="s">
        <v>93</v>
      </c>
      <c r="V28" s="3" t="s">
        <v>99</v>
      </c>
      <c r="AH28" s="3">
        <v>7</v>
      </c>
      <c r="AI28" s="3">
        <v>0</v>
      </c>
      <c r="AJ28" s="51">
        <f>VLOOKUP(TEXT(U28,"General")&amp;"_"&amp;TEXT(AH28,"General"),'[1]Aquatic Bin Dimensions by HUC2'!$C:$K,3,FALSE)</f>
        <v>100000</v>
      </c>
      <c r="AK28" s="52">
        <f>VLOOKUP(TEXT(U28,"General")&amp;"_"&amp;TEXT(AH28,"General"),'[1]Aquatic Bin Dimensions by HUC2'!$C:$K,4,FALSE)</f>
        <v>10000</v>
      </c>
      <c r="AL28" s="5">
        <f>VLOOKUP(TEXT(U28,"General")&amp;"_"&amp;TEXT(AH28,"General"),'[1]Aquatic Bin Dimensions by HUC2'!$C:$K,5,FALSE)</f>
        <v>2</v>
      </c>
      <c r="AM28" s="5">
        <f>VLOOKUP(TEXT(U28,"General")&amp;"_"&amp;TEXT(AH28,"General"),'[1]Aquatic Bin Dimensions by HUC2'!$C:$K,6,FALSE)</f>
        <v>2</v>
      </c>
      <c r="AN28" s="52">
        <f>VLOOKUP(TEXT(U28,"General")&amp;"_"&amp;TEXT(AH28,"General"),'[1]Aquatic Bin Dimensions by HUC2'!$C:$K,7,FALSE)</f>
        <v>356.8</v>
      </c>
      <c r="AO28" s="5">
        <f>VLOOKUP(TEXT(U28,"General")&amp;"_"&amp;TEXT(AH28,"General"),'[1]Aquatic Bin Dimensions by HUC2'!$C:$K,8,FALSE)</f>
        <v>1</v>
      </c>
      <c r="AP28" s="5">
        <f>VLOOKUP(TEXT(U28,"General")&amp;"_"&amp;TEXT(AH28,"General"),'[1]Aquatic Bin Dimensions by HUC2'!$C:$K,9,FALSE)</f>
        <v>0</v>
      </c>
      <c r="AQ28" s="5">
        <v>1</v>
      </c>
      <c r="AR28" s="5">
        <v>1</v>
      </c>
      <c r="AS28" s="5">
        <v>0</v>
      </c>
      <c r="AT28" s="5">
        <v>0</v>
      </c>
      <c r="AU28" s="5">
        <v>0</v>
      </c>
      <c r="AV28" s="5">
        <v>0</v>
      </c>
      <c r="AW28" s="5">
        <v>0</v>
      </c>
      <c r="AX28" s="5">
        <v>0</v>
      </c>
      <c r="AY28" s="5">
        <v>0</v>
      </c>
      <c r="AZ28" s="5">
        <v>0</v>
      </c>
      <c r="BA28" s="5">
        <v>0</v>
      </c>
      <c r="BB28" s="5">
        <v>0</v>
      </c>
      <c r="BC28" s="5">
        <v>0</v>
      </c>
      <c r="BD28" s="5">
        <v>0</v>
      </c>
      <c r="BE28" s="5">
        <v>0</v>
      </c>
      <c r="BF28" s="5">
        <v>0</v>
      </c>
      <c r="BG28" s="5">
        <v>0</v>
      </c>
      <c r="BH28" s="5">
        <v>0</v>
      </c>
      <c r="BI28" s="5">
        <v>0</v>
      </c>
      <c r="BJ28" s="5">
        <v>0</v>
      </c>
      <c r="BK28" s="5">
        <v>0</v>
      </c>
      <c r="BL28" s="5">
        <v>0</v>
      </c>
      <c r="BM28" s="5">
        <v>0</v>
      </c>
      <c r="BN28" s="5">
        <v>0</v>
      </c>
      <c r="BO28" s="5">
        <v>0</v>
      </c>
      <c r="BP28" s="5">
        <v>0</v>
      </c>
      <c r="BQ28" s="5">
        <v>0</v>
      </c>
      <c r="BR28" s="5">
        <v>0</v>
      </c>
      <c r="BS28" s="5">
        <v>0</v>
      </c>
      <c r="BT28" s="5">
        <v>0</v>
      </c>
      <c r="BU28" s="5">
        <v>0</v>
      </c>
      <c r="BV28" s="5">
        <v>0</v>
      </c>
      <c r="BW28" s="3">
        <v>1</v>
      </c>
      <c r="BX28" s="5" t="s">
        <v>345</v>
      </c>
      <c r="BY28" s="5">
        <v>1</v>
      </c>
      <c r="BZ28" s="3">
        <v>-14</v>
      </c>
      <c r="CB28" s="3">
        <v>1.3</v>
      </c>
      <c r="CC28" s="6">
        <v>1</v>
      </c>
      <c r="CF28" s="3">
        <v>0.95</v>
      </c>
      <c r="CG28" s="3">
        <v>3.1399999999999997E-2</v>
      </c>
    </row>
    <row r="29" spans="1:85" s="3" customFormat="1">
      <c r="A29" s="3" t="s">
        <v>398</v>
      </c>
      <c r="B29" s="3" t="s">
        <v>399</v>
      </c>
      <c r="C29" s="3">
        <v>125</v>
      </c>
      <c r="D29" s="5" t="s">
        <v>300</v>
      </c>
      <c r="E29" s="3">
        <v>2380</v>
      </c>
      <c r="F29" s="3">
        <v>20</v>
      </c>
      <c r="G29" s="3">
        <v>177</v>
      </c>
      <c r="H29" s="3">
        <v>20</v>
      </c>
      <c r="I29" s="3">
        <v>0</v>
      </c>
      <c r="J29" s="3">
        <v>40</v>
      </c>
      <c r="K29" s="3">
        <v>0</v>
      </c>
      <c r="L29" s="3">
        <v>1269</v>
      </c>
      <c r="M29" s="3">
        <v>25</v>
      </c>
      <c r="N29" s="3">
        <v>0</v>
      </c>
      <c r="O29" s="3">
        <v>229.71</v>
      </c>
      <c r="P29" s="49">
        <v>2.9000000000000002E-8</v>
      </c>
      <c r="Q29" s="3">
        <v>8.6</v>
      </c>
      <c r="R29" s="49">
        <v>1.02E-9</v>
      </c>
      <c r="S29" s="3">
        <v>0</v>
      </c>
      <c r="T29" s="3">
        <v>0</v>
      </c>
      <c r="U29" s="50" t="s">
        <v>94</v>
      </c>
      <c r="V29" s="3" t="s">
        <v>100</v>
      </c>
      <c r="AH29" s="3">
        <v>7</v>
      </c>
      <c r="AI29" s="3">
        <v>0</v>
      </c>
      <c r="AJ29" s="51">
        <f>VLOOKUP(TEXT(U29,"General")&amp;"_"&amp;TEXT(AH29,"General"),'[1]Aquatic Bin Dimensions by HUC2'!$C:$K,3,FALSE)</f>
        <v>100000</v>
      </c>
      <c r="AK29" s="52">
        <f>VLOOKUP(TEXT(U29,"General")&amp;"_"&amp;TEXT(AH29,"General"),'[1]Aquatic Bin Dimensions by HUC2'!$C:$K,4,FALSE)</f>
        <v>10000</v>
      </c>
      <c r="AL29" s="5">
        <f>VLOOKUP(TEXT(U29,"General")&amp;"_"&amp;TEXT(AH29,"General"),'[1]Aquatic Bin Dimensions by HUC2'!$C:$K,5,FALSE)</f>
        <v>2</v>
      </c>
      <c r="AM29" s="5">
        <f>VLOOKUP(TEXT(U29,"General")&amp;"_"&amp;TEXT(AH29,"General"),'[1]Aquatic Bin Dimensions by HUC2'!$C:$K,6,FALSE)</f>
        <v>2</v>
      </c>
      <c r="AN29" s="52">
        <f>VLOOKUP(TEXT(U29,"General")&amp;"_"&amp;TEXT(AH29,"General"),'[1]Aquatic Bin Dimensions by HUC2'!$C:$K,7,FALSE)</f>
        <v>356.8</v>
      </c>
      <c r="AO29" s="5">
        <f>VLOOKUP(TEXT(U29,"General")&amp;"_"&amp;TEXT(AH29,"General"),'[1]Aquatic Bin Dimensions by HUC2'!$C:$K,8,FALSE)</f>
        <v>1</v>
      </c>
      <c r="AP29" s="5">
        <f>VLOOKUP(TEXT(U29,"General")&amp;"_"&amp;TEXT(AH29,"General"),'[1]Aquatic Bin Dimensions by HUC2'!$C:$K,9,FALSE)</f>
        <v>0</v>
      </c>
      <c r="AQ29" s="5">
        <v>1</v>
      </c>
      <c r="AR29" s="5">
        <v>1</v>
      </c>
      <c r="AS29" s="5">
        <v>0</v>
      </c>
      <c r="AT29" s="5">
        <v>0</v>
      </c>
      <c r="AU29" s="5">
        <v>0</v>
      </c>
      <c r="AV29" s="5">
        <v>0</v>
      </c>
      <c r="AW29" s="5">
        <v>0</v>
      </c>
      <c r="AX29" s="5">
        <v>0</v>
      </c>
      <c r="AY29" s="5">
        <v>0</v>
      </c>
      <c r="AZ29" s="5">
        <v>0</v>
      </c>
      <c r="BA29" s="5">
        <v>0</v>
      </c>
      <c r="BB29" s="5">
        <v>0</v>
      </c>
      <c r="BC29" s="5">
        <v>0</v>
      </c>
      <c r="BD29" s="5">
        <v>0</v>
      </c>
      <c r="BE29" s="5">
        <v>0</v>
      </c>
      <c r="BF29" s="5">
        <v>0</v>
      </c>
      <c r="BG29" s="5">
        <v>0</v>
      </c>
      <c r="BH29" s="5">
        <v>0</v>
      </c>
      <c r="BI29" s="5">
        <v>0</v>
      </c>
      <c r="BJ29" s="5">
        <v>0</v>
      </c>
      <c r="BK29" s="5">
        <v>0</v>
      </c>
      <c r="BL29" s="5">
        <v>0</v>
      </c>
      <c r="BM29" s="5">
        <v>0</v>
      </c>
      <c r="BN29" s="5">
        <v>0</v>
      </c>
      <c r="BO29" s="5">
        <v>0</v>
      </c>
      <c r="BP29" s="5">
        <v>0</v>
      </c>
      <c r="BQ29" s="5">
        <v>0</v>
      </c>
      <c r="BR29" s="5">
        <v>0</v>
      </c>
      <c r="BS29" s="5">
        <v>0</v>
      </c>
      <c r="BT29" s="5">
        <v>0</v>
      </c>
      <c r="BU29" s="5">
        <v>0</v>
      </c>
      <c r="BV29" s="5">
        <v>0</v>
      </c>
      <c r="BW29" s="3">
        <v>1</v>
      </c>
      <c r="BX29" s="5" t="s">
        <v>345</v>
      </c>
      <c r="BY29" s="5">
        <v>1</v>
      </c>
      <c r="BZ29" s="3">
        <v>-14</v>
      </c>
      <c r="CB29" s="3">
        <v>1.3</v>
      </c>
      <c r="CC29" s="6">
        <v>1</v>
      </c>
      <c r="CF29" s="3">
        <v>0.95</v>
      </c>
      <c r="CG29" s="3">
        <v>3.1399999999999997E-2</v>
      </c>
    </row>
    <row r="30" spans="1:85" s="3" customFormat="1">
      <c r="A30" s="3" t="s">
        <v>400</v>
      </c>
      <c r="B30" s="3" t="s">
        <v>401</v>
      </c>
      <c r="C30" s="3">
        <v>125</v>
      </c>
      <c r="D30" s="5" t="s">
        <v>300</v>
      </c>
      <c r="E30" s="3">
        <v>2380</v>
      </c>
      <c r="F30" s="3">
        <v>20</v>
      </c>
      <c r="G30" s="3">
        <v>177</v>
      </c>
      <c r="H30" s="3">
        <v>20</v>
      </c>
      <c r="I30" s="3">
        <v>0</v>
      </c>
      <c r="J30" s="3">
        <v>40</v>
      </c>
      <c r="K30" s="3">
        <v>0</v>
      </c>
      <c r="L30" s="3">
        <v>1269</v>
      </c>
      <c r="M30" s="3">
        <v>25</v>
      </c>
      <c r="N30" s="3">
        <v>0</v>
      </c>
      <c r="O30" s="3">
        <v>229.71</v>
      </c>
      <c r="P30" s="49">
        <v>2.9000000000000002E-8</v>
      </c>
      <c r="Q30" s="3">
        <v>8.6</v>
      </c>
      <c r="R30" s="49">
        <v>1.02E-9</v>
      </c>
      <c r="S30" s="3">
        <v>0</v>
      </c>
      <c r="T30" s="3">
        <v>0</v>
      </c>
      <c r="U30" s="50">
        <v>13</v>
      </c>
      <c r="V30" s="3" t="s">
        <v>101</v>
      </c>
      <c r="AH30" s="3">
        <v>7</v>
      </c>
      <c r="AI30" s="3">
        <v>0</v>
      </c>
      <c r="AJ30" s="51">
        <f>VLOOKUP(TEXT(U30,"General")&amp;"_"&amp;TEXT(AH30,"General"),'[1]Aquatic Bin Dimensions by HUC2'!$C:$K,3,FALSE)</f>
        <v>100000</v>
      </c>
      <c r="AK30" s="52">
        <f>VLOOKUP(TEXT(U30,"General")&amp;"_"&amp;TEXT(AH30,"General"),'[1]Aquatic Bin Dimensions by HUC2'!$C:$K,4,FALSE)</f>
        <v>10000</v>
      </c>
      <c r="AL30" s="5">
        <f>VLOOKUP(TEXT(U30,"General")&amp;"_"&amp;TEXT(AH30,"General"),'[1]Aquatic Bin Dimensions by HUC2'!$C:$K,5,FALSE)</f>
        <v>2</v>
      </c>
      <c r="AM30" s="5">
        <f>VLOOKUP(TEXT(U30,"General")&amp;"_"&amp;TEXT(AH30,"General"),'[1]Aquatic Bin Dimensions by HUC2'!$C:$K,6,FALSE)</f>
        <v>2</v>
      </c>
      <c r="AN30" s="52">
        <f>VLOOKUP(TEXT(U30,"General")&amp;"_"&amp;TEXT(AH30,"General"),'[1]Aquatic Bin Dimensions by HUC2'!$C:$K,7,FALSE)</f>
        <v>356.8</v>
      </c>
      <c r="AO30" s="5">
        <f>VLOOKUP(TEXT(U30,"General")&amp;"_"&amp;TEXT(AH30,"General"),'[1]Aquatic Bin Dimensions by HUC2'!$C:$K,8,FALSE)</f>
        <v>1</v>
      </c>
      <c r="AP30" s="5">
        <f>VLOOKUP(TEXT(U30,"General")&amp;"_"&amp;TEXT(AH30,"General"),'[1]Aquatic Bin Dimensions by HUC2'!$C:$K,9,FALSE)</f>
        <v>0</v>
      </c>
      <c r="AQ30" s="5">
        <v>1</v>
      </c>
      <c r="AR30" s="5">
        <v>1</v>
      </c>
      <c r="AS30" s="5">
        <v>0</v>
      </c>
      <c r="AT30" s="5">
        <v>0</v>
      </c>
      <c r="AU30" s="5">
        <v>0</v>
      </c>
      <c r="AV30" s="5">
        <v>0</v>
      </c>
      <c r="AW30" s="5">
        <v>0</v>
      </c>
      <c r="AX30" s="5">
        <v>0</v>
      </c>
      <c r="AY30" s="5">
        <v>0</v>
      </c>
      <c r="AZ30" s="5">
        <v>0</v>
      </c>
      <c r="BA30" s="5">
        <v>0</v>
      </c>
      <c r="BB30" s="5">
        <v>0</v>
      </c>
      <c r="BC30" s="5">
        <v>0</v>
      </c>
      <c r="BD30" s="5">
        <v>0</v>
      </c>
      <c r="BE30" s="5">
        <v>0</v>
      </c>
      <c r="BF30" s="5">
        <v>0</v>
      </c>
      <c r="BG30" s="5">
        <v>0</v>
      </c>
      <c r="BH30" s="5">
        <v>0</v>
      </c>
      <c r="BI30" s="5">
        <v>0</v>
      </c>
      <c r="BJ30" s="5">
        <v>0</v>
      </c>
      <c r="BK30" s="5">
        <v>0</v>
      </c>
      <c r="BL30" s="5">
        <v>0</v>
      </c>
      <c r="BM30" s="5">
        <v>0</v>
      </c>
      <c r="BN30" s="5">
        <v>0</v>
      </c>
      <c r="BO30" s="5">
        <v>0</v>
      </c>
      <c r="BP30" s="5">
        <v>0</v>
      </c>
      <c r="BQ30" s="5">
        <v>0</v>
      </c>
      <c r="BR30" s="5">
        <v>0</v>
      </c>
      <c r="BS30" s="5">
        <v>0</v>
      </c>
      <c r="BT30" s="5">
        <v>0</v>
      </c>
      <c r="BU30" s="5">
        <v>0</v>
      </c>
      <c r="BV30" s="5">
        <v>0</v>
      </c>
      <c r="BW30" s="3">
        <v>1</v>
      </c>
      <c r="BX30" s="5" t="s">
        <v>345</v>
      </c>
      <c r="BY30" s="5">
        <v>1</v>
      </c>
      <c r="BZ30" s="3">
        <v>-14</v>
      </c>
      <c r="CB30" s="3">
        <v>1.3</v>
      </c>
      <c r="CC30" s="6">
        <v>1</v>
      </c>
      <c r="CF30" s="3">
        <v>0.95</v>
      </c>
      <c r="CG30" s="3">
        <v>3.1399999999999997E-2</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
  <sheetViews>
    <sheetView workbookViewId="0">
      <selection activeCell="B6" sqref="B6"/>
    </sheetView>
  </sheetViews>
  <sheetFormatPr defaultColWidth="9.33203125" defaultRowHeight="14.4"/>
  <cols>
    <col min="1" max="1" width="45.6640625" style="19" customWidth="1"/>
    <col min="2" max="19" width="9.6640625" style="19" customWidth="1"/>
    <col min="20" max="16384" width="9.33203125" style="13"/>
  </cols>
  <sheetData>
    <row r="1" spans="1:21">
      <c r="A1" s="18" t="s">
        <v>104</v>
      </c>
    </row>
    <row r="2" spans="1:21" s="20" customFormat="1">
      <c r="A2" s="18" t="s">
        <v>105</v>
      </c>
      <c r="B2" s="18" t="s">
        <v>106</v>
      </c>
      <c r="C2" s="18" t="s">
        <v>107</v>
      </c>
      <c r="D2" s="18" t="s">
        <v>108</v>
      </c>
      <c r="E2" s="18" t="s">
        <v>109</v>
      </c>
      <c r="F2" s="18" t="s">
        <v>110</v>
      </c>
      <c r="G2" s="18" t="s">
        <v>111</v>
      </c>
      <c r="H2" s="18" t="s">
        <v>112</v>
      </c>
      <c r="I2" s="18" t="s">
        <v>113</v>
      </c>
      <c r="J2" s="18" t="s">
        <v>114</v>
      </c>
      <c r="K2" s="18" t="s">
        <v>115</v>
      </c>
      <c r="L2" s="18" t="s">
        <v>116</v>
      </c>
      <c r="M2" s="18" t="s">
        <v>117</v>
      </c>
      <c r="N2" s="18" t="s">
        <v>118</v>
      </c>
      <c r="O2" s="18" t="s">
        <v>119</v>
      </c>
      <c r="P2" s="18" t="s">
        <v>120</v>
      </c>
      <c r="Q2" s="18" t="s">
        <v>121</v>
      </c>
      <c r="R2" s="18" t="s">
        <v>122</v>
      </c>
      <c r="S2" s="18" t="s">
        <v>123</v>
      </c>
      <c r="T2" s="20" t="s">
        <v>124</v>
      </c>
      <c r="U2" s="20" t="s">
        <v>125</v>
      </c>
    </row>
    <row r="3" spans="1:21">
      <c r="A3" s="19" t="s">
        <v>126</v>
      </c>
      <c r="B3" s="19">
        <v>-1</v>
      </c>
      <c r="C3" s="19">
        <v>17446</v>
      </c>
      <c r="D3" s="19">
        <v>103966</v>
      </c>
      <c r="E3" s="19">
        <v>517</v>
      </c>
      <c r="F3" s="19">
        <v>20134</v>
      </c>
      <c r="G3" s="19">
        <v>612</v>
      </c>
      <c r="H3" s="19">
        <v>37474</v>
      </c>
      <c r="I3" s="19">
        <v>314961</v>
      </c>
      <c r="J3" s="19">
        <v>67</v>
      </c>
      <c r="K3" s="19">
        <v>1498447</v>
      </c>
      <c r="L3" s="19">
        <v>2060666</v>
      </c>
      <c r="M3" s="19">
        <v>1668675</v>
      </c>
      <c r="N3" s="19">
        <v>318888</v>
      </c>
      <c r="O3" s="19">
        <v>-1</v>
      </c>
      <c r="P3" s="19">
        <v>11793</v>
      </c>
      <c r="Q3" s="19">
        <v>-1</v>
      </c>
      <c r="R3" s="19">
        <v>-1</v>
      </c>
      <c r="S3" s="19">
        <v>12527</v>
      </c>
      <c r="T3" s="19">
        <v>-2</v>
      </c>
      <c r="U3" s="13">
        <v>0</v>
      </c>
    </row>
  </sheetData>
  <customSheetViews>
    <customSheetView guid="{336DB18B-9DDF-400C-85CE-D0C109C22B75}" filter="1" showAutoFilter="1">
      <selection activeCell="A487" sqref="A487"/>
      <pageMargins left="0" right="0" top="0" bottom="0" header="0" footer="0"/>
      <autoFilter ref="A2:V484" xr:uid="{00000000-0000-0000-0000-000000000000}">
        <filterColumn colId="0">
          <filters>
            <filter val="OKRA"/>
            <filter val="OKRA fresh market"/>
            <filter val="OKRA processing"/>
          </filters>
        </filterColumn>
      </autoFilter>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40EE6-FDCC-44DC-B3BF-93219653DDCF}">
  <dimension ref="A1:N29"/>
  <sheetViews>
    <sheetView tabSelected="1" workbookViewId="0">
      <selection activeCell="D2" sqref="D2:D29"/>
    </sheetView>
  </sheetViews>
  <sheetFormatPr defaultRowHeight="14.4"/>
  <cols>
    <col min="1" max="1" width="46.44140625" bestFit="1" customWidth="1"/>
    <col min="4" max="4" width="22.6640625" customWidth="1"/>
    <col min="17" max="17" width="12.6640625" bestFit="1" customWidth="1"/>
    <col min="18" max="18" width="11.6640625" bestFit="1" customWidth="1"/>
    <col min="19" max="19" width="12.109375" bestFit="1" customWidth="1"/>
    <col min="20" max="20" width="7.109375" bestFit="1" customWidth="1"/>
    <col min="21" max="21" width="12.109375" bestFit="1" customWidth="1"/>
    <col min="22" max="22" width="4" bestFit="1" customWidth="1"/>
    <col min="23" max="23" width="7.109375" bestFit="1" customWidth="1"/>
    <col min="24" max="24" width="16.6640625" bestFit="1" customWidth="1"/>
    <col min="25" max="25" width="17.109375" bestFit="1" customWidth="1"/>
  </cols>
  <sheetData>
    <row r="1" spans="1:14">
      <c r="A1" t="s">
        <v>301</v>
      </c>
      <c r="B1" s="54" t="s">
        <v>69</v>
      </c>
      <c r="C1" s="54" t="s">
        <v>312</v>
      </c>
      <c r="D1" s="54" t="s">
        <v>79</v>
      </c>
      <c r="E1" t="s">
        <v>302</v>
      </c>
      <c r="F1" t="s">
        <v>303</v>
      </c>
      <c r="G1" t="s">
        <v>304</v>
      </c>
      <c r="H1" t="s">
        <v>305</v>
      </c>
      <c r="I1" t="s">
        <v>306</v>
      </c>
      <c r="J1" t="s">
        <v>307</v>
      </c>
      <c r="K1" t="s">
        <v>308</v>
      </c>
      <c r="L1" t="s">
        <v>309</v>
      </c>
      <c r="M1" t="s">
        <v>310</v>
      </c>
      <c r="N1" t="s">
        <v>311</v>
      </c>
    </row>
    <row r="2" spans="1:14">
      <c r="A2" t="s">
        <v>404</v>
      </c>
      <c r="B2" s="55" t="s">
        <v>89</v>
      </c>
      <c r="C2">
        <v>4</v>
      </c>
      <c r="D2" s="3" t="s">
        <v>95</v>
      </c>
      <c r="E2">
        <v>47.46</v>
      </c>
      <c r="F2">
        <v>43.57</v>
      </c>
      <c r="G2">
        <v>24.95</v>
      </c>
      <c r="H2">
        <v>13.89</v>
      </c>
      <c r="I2">
        <v>41.36</v>
      </c>
      <c r="J2">
        <v>39.93</v>
      </c>
      <c r="K2">
        <v>37.29</v>
      </c>
      <c r="L2">
        <v>35.86</v>
      </c>
      <c r="M2">
        <v>37.94</v>
      </c>
      <c r="N2">
        <v>35.25</v>
      </c>
    </row>
    <row r="3" spans="1:14">
      <c r="A3" t="s">
        <v>405</v>
      </c>
      <c r="B3" s="55" t="s">
        <v>90</v>
      </c>
      <c r="C3">
        <v>4</v>
      </c>
      <c r="D3" s="3" t="s">
        <v>96</v>
      </c>
      <c r="E3">
        <v>43.75</v>
      </c>
      <c r="F3">
        <v>39.619999999999997</v>
      </c>
      <c r="G3">
        <v>28.34</v>
      </c>
      <c r="H3">
        <v>20.38</v>
      </c>
      <c r="I3">
        <v>37.090000000000003</v>
      </c>
      <c r="J3">
        <v>36.06</v>
      </c>
      <c r="K3">
        <v>35.4</v>
      </c>
      <c r="L3">
        <v>34.979999999999997</v>
      </c>
      <c r="M3">
        <v>39.53</v>
      </c>
      <c r="N3">
        <v>38.08</v>
      </c>
    </row>
    <row r="4" spans="1:14">
      <c r="A4" t="s">
        <v>406</v>
      </c>
      <c r="B4" s="55" t="s">
        <v>91</v>
      </c>
      <c r="C4">
        <v>4</v>
      </c>
      <c r="D4" s="3" t="s">
        <v>97</v>
      </c>
      <c r="E4">
        <v>108.8</v>
      </c>
      <c r="F4">
        <v>90.02</v>
      </c>
      <c r="G4">
        <v>21.18</v>
      </c>
      <c r="H4">
        <v>10.43</v>
      </c>
      <c r="I4">
        <v>72.069999999999993</v>
      </c>
      <c r="J4">
        <v>60.34</v>
      </c>
      <c r="K4">
        <v>54.45</v>
      </c>
      <c r="L4">
        <v>56.25</v>
      </c>
      <c r="M4">
        <v>53.28</v>
      </c>
      <c r="N4">
        <v>48.89</v>
      </c>
    </row>
    <row r="5" spans="1:14">
      <c r="A5" t="s">
        <v>407</v>
      </c>
      <c r="B5" s="55" t="s">
        <v>92</v>
      </c>
      <c r="C5">
        <v>4</v>
      </c>
      <c r="D5" s="3" t="s">
        <v>98</v>
      </c>
      <c r="E5">
        <v>77.150000000000006</v>
      </c>
      <c r="F5">
        <v>68.72</v>
      </c>
      <c r="G5">
        <v>33.54</v>
      </c>
      <c r="H5">
        <v>14.61</v>
      </c>
      <c r="I5">
        <v>62.76</v>
      </c>
      <c r="J5">
        <v>60.26</v>
      </c>
      <c r="K5">
        <v>58.47</v>
      </c>
      <c r="L5">
        <v>57.41</v>
      </c>
      <c r="M5">
        <v>47.65</v>
      </c>
      <c r="N5">
        <v>46.39</v>
      </c>
    </row>
    <row r="6" spans="1:14">
      <c r="A6" t="s">
        <v>408</v>
      </c>
      <c r="B6" s="55" t="s">
        <v>93</v>
      </c>
      <c r="C6">
        <v>4</v>
      </c>
      <c r="D6" s="3" t="s">
        <v>99</v>
      </c>
      <c r="E6">
        <v>116.9</v>
      </c>
      <c r="F6">
        <v>90.52</v>
      </c>
      <c r="G6">
        <v>37.71</v>
      </c>
      <c r="H6">
        <v>17.68</v>
      </c>
      <c r="I6">
        <v>78.239999999999995</v>
      </c>
      <c r="J6">
        <v>72.010000000000005</v>
      </c>
      <c r="K6">
        <v>74.12</v>
      </c>
      <c r="L6">
        <v>69.58</v>
      </c>
      <c r="M6">
        <v>66.099999999999994</v>
      </c>
      <c r="N6">
        <v>65.989999999999995</v>
      </c>
    </row>
    <row r="7" spans="1:14">
      <c r="A7" t="s">
        <v>409</v>
      </c>
      <c r="B7" s="55" t="s">
        <v>94</v>
      </c>
      <c r="C7">
        <v>4</v>
      </c>
      <c r="D7" s="3" t="s">
        <v>100</v>
      </c>
      <c r="E7">
        <v>100.3</v>
      </c>
      <c r="F7">
        <v>84.32</v>
      </c>
      <c r="G7">
        <v>28.78</v>
      </c>
      <c r="H7">
        <v>15.8</v>
      </c>
      <c r="I7">
        <v>74.22</v>
      </c>
      <c r="J7">
        <v>64.36</v>
      </c>
      <c r="K7">
        <v>65.25</v>
      </c>
      <c r="L7">
        <v>65.86</v>
      </c>
      <c r="M7">
        <v>67.040000000000006</v>
      </c>
      <c r="N7">
        <v>56.79</v>
      </c>
    </row>
    <row r="8" spans="1:14">
      <c r="A8" t="s">
        <v>410</v>
      </c>
      <c r="B8">
        <v>13</v>
      </c>
      <c r="C8">
        <v>4</v>
      </c>
      <c r="D8" s="3" t="s">
        <v>101</v>
      </c>
      <c r="E8">
        <v>32.94</v>
      </c>
      <c r="F8">
        <v>31.41</v>
      </c>
      <c r="G8">
        <v>22.84</v>
      </c>
      <c r="H8">
        <v>15.7</v>
      </c>
      <c r="I8">
        <v>30.25</v>
      </c>
      <c r="J8">
        <v>29.5</v>
      </c>
      <c r="K8">
        <v>28.67</v>
      </c>
      <c r="L8">
        <v>28.01</v>
      </c>
      <c r="M8">
        <v>22.29</v>
      </c>
      <c r="N8">
        <v>22.26</v>
      </c>
    </row>
    <row r="9" spans="1:14">
      <c r="A9" t="s">
        <v>411</v>
      </c>
      <c r="B9" s="55" t="s">
        <v>89</v>
      </c>
      <c r="C9">
        <v>4</v>
      </c>
      <c r="D9" s="3" t="s">
        <v>95</v>
      </c>
      <c r="E9">
        <v>48.85</v>
      </c>
      <c r="F9">
        <v>44.75</v>
      </c>
      <c r="G9">
        <v>25.1</v>
      </c>
      <c r="H9">
        <v>14.95</v>
      </c>
      <c r="I9">
        <v>43.13</v>
      </c>
      <c r="J9">
        <v>41.51</v>
      </c>
      <c r="K9">
        <v>38.19</v>
      </c>
      <c r="L9">
        <v>36.79</v>
      </c>
      <c r="M9">
        <v>39.76</v>
      </c>
      <c r="N9">
        <v>36.76</v>
      </c>
    </row>
    <row r="10" spans="1:14">
      <c r="A10" t="s">
        <v>412</v>
      </c>
      <c r="B10" s="55" t="s">
        <v>90</v>
      </c>
      <c r="C10">
        <v>4</v>
      </c>
      <c r="D10" s="3" t="s">
        <v>96</v>
      </c>
      <c r="E10">
        <v>49.73</v>
      </c>
      <c r="F10">
        <v>45.21</v>
      </c>
      <c r="G10">
        <v>33.24</v>
      </c>
      <c r="H10">
        <v>24.43</v>
      </c>
      <c r="I10">
        <v>42.33</v>
      </c>
      <c r="J10">
        <v>41.31</v>
      </c>
      <c r="K10">
        <v>40.56</v>
      </c>
      <c r="L10">
        <v>40.11</v>
      </c>
      <c r="M10">
        <v>44.77</v>
      </c>
      <c r="N10">
        <v>43.07</v>
      </c>
    </row>
    <row r="11" spans="1:14">
      <c r="A11" t="s">
        <v>413</v>
      </c>
      <c r="B11" s="55" t="s">
        <v>91</v>
      </c>
      <c r="C11">
        <v>4</v>
      </c>
      <c r="D11" s="3" t="s">
        <v>97</v>
      </c>
      <c r="E11">
        <v>106.6</v>
      </c>
      <c r="F11">
        <v>88.55</v>
      </c>
      <c r="G11">
        <v>21.03</v>
      </c>
      <c r="H11">
        <v>10.81</v>
      </c>
      <c r="I11">
        <v>70.5</v>
      </c>
      <c r="J11">
        <v>59.03</v>
      </c>
      <c r="K11">
        <v>54.05</v>
      </c>
      <c r="L11">
        <v>55.34</v>
      </c>
      <c r="M11">
        <v>52.46</v>
      </c>
      <c r="N11">
        <v>48.09</v>
      </c>
    </row>
    <row r="12" spans="1:14">
      <c r="A12" t="s">
        <v>414</v>
      </c>
      <c r="B12" s="55" t="s">
        <v>92</v>
      </c>
      <c r="C12">
        <v>4</v>
      </c>
      <c r="D12" s="3" t="s">
        <v>98</v>
      </c>
      <c r="E12">
        <v>77.45</v>
      </c>
      <c r="F12">
        <v>68.98</v>
      </c>
      <c r="G12">
        <v>34.299999999999997</v>
      </c>
      <c r="H12">
        <v>16.22</v>
      </c>
      <c r="I12">
        <v>62.99</v>
      </c>
      <c r="J12">
        <v>60.5</v>
      </c>
      <c r="K12">
        <v>58.72</v>
      </c>
      <c r="L12">
        <v>57.74</v>
      </c>
      <c r="M12">
        <v>47.42</v>
      </c>
      <c r="N12">
        <v>46.71</v>
      </c>
    </row>
    <row r="13" spans="1:14">
      <c r="A13" t="s">
        <v>415</v>
      </c>
      <c r="B13" s="55" t="s">
        <v>93</v>
      </c>
      <c r="C13">
        <v>4</v>
      </c>
      <c r="D13" s="3" t="s">
        <v>99</v>
      </c>
      <c r="E13">
        <v>114.7</v>
      </c>
      <c r="F13">
        <v>89.08</v>
      </c>
      <c r="G13">
        <v>37.049999999999997</v>
      </c>
      <c r="H13">
        <v>17.98</v>
      </c>
      <c r="I13">
        <v>77.02</v>
      </c>
      <c r="J13">
        <v>70.14</v>
      </c>
      <c r="K13">
        <v>72.19</v>
      </c>
      <c r="L13">
        <v>68.010000000000005</v>
      </c>
      <c r="M13">
        <v>64.48</v>
      </c>
      <c r="N13">
        <v>64.39</v>
      </c>
    </row>
    <row r="14" spans="1:14">
      <c r="A14" t="s">
        <v>416</v>
      </c>
      <c r="B14" s="55" t="s">
        <v>94</v>
      </c>
      <c r="C14">
        <v>4</v>
      </c>
      <c r="D14" s="3" t="s">
        <v>100</v>
      </c>
      <c r="E14">
        <v>98.96</v>
      </c>
      <c r="F14">
        <v>83.27</v>
      </c>
      <c r="G14">
        <v>29.18</v>
      </c>
      <c r="H14">
        <v>16.68</v>
      </c>
      <c r="I14">
        <v>73.239999999999995</v>
      </c>
      <c r="J14">
        <v>63.48</v>
      </c>
      <c r="K14">
        <v>64.430000000000007</v>
      </c>
      <c r="L14">
        <v>65.05</v>
      </c>
      <c r="M14">
        <v>66.95</v>
      </c>
      <c r="N14">
        <v>56.69</v>
      </c>
    </row>
    <row r="15" spans="1:14">
      <c r="A15" t="s">
        <v>417</v>
      </c>
      <c r="B15">
        <v>13</v>
      </c>
      <c r="C15">
        <v>4</v>
      </c>
      <c r="D15" s="3" t="s">
        <v>101</v>
      </c>
      <c r="E15">
        <v>39.21</v>
      </c>
      <c r="F15">
        <v>37.4</v>
      </c>
      <c r="G15">
        <v>27.35</v>
      </c>
      <c r="H15">
        <v>19.91</v>
      </c>
      <c r="I15">
        <v>35.590000000000003</v>
      </c>
      <c r="J15">
        <v>33.619999999999997</v>
      </c>
      <c r="K15">
        <v>32.21</v>
      </c>
      <c r="L15">
        <v>31.5</v>
      </c>
      <c r="M15">
        <v>26.57</v>
      </c>
      <c r="N15">
        <v>26.36</v>
      </c>
    </row>
    <row r="16" spans="1:14">
      <c r="A16" t="s">
        <v>418</v>
      </c>
      <c r="B16" s="55" t="s">
        <v>89</v>
      </c>
      <c r="C16">
        <v>7</v>
      </c>
      <c r="D16" s="3" t="s">
        <v>95</v>
      </c>
      <c r="E16">
        <v>63.36</v>
      </c>
      <c r="F16">
        <v>63.35</v>
      </c>
      <c r="G16">
        <v>59.24</v>
      </c>
      <c r="H16">
        <v>38.33</v>
      </c>
      <c r="I16">
        <v>63.29</v>
      </c>
      <c r="J16">
        <v>63.06</v>
      </c>
      <c r="K16">
        <v>62.53</v>
      </c>
      <c r="L16">
        <v>62.89</v>
      </c>
      <c r="M16">
        <v>58.55</v>
      </c>
      <c r="N16">
        <v>58.47</v>
      </c>
    </row>
    <row r="17" spans="1:14">
      <c r="A17" t="s">
        <v>419</v>
      </c>
      <c r="B17" s="55" t="s">
        <v>90</v>
      </c>
      <c r="C17">
        <v>7</v>
      </c>
      <c r="D17" s="3" t="s">
        <v>96</v>
      </c>
      <c r="E17">
        <v>36.450000000000003</v>
      </c>
      <c r="F17">
        <v>36.44</v>
      </c>
      <c r="G17">
        <v>31.2</v>
      </c>
      <c r="H17">
        <v>22.4</v>
      </c>
      <c r="I17">
        <v>36.4</v>
      </c>
      <c r="J17">
        <v>36.19</v>
      </c>
      <c r="K17">
        <v>35.729999999999997</v>
      </c>
      <c r="L17">
        <v>35.380000000000003</v>
      </c>
      <c r="M17">
        <v>31.31</v>
      </c>
      <c r="N17">
        <v>31.15</v>
      </c>
    </row>
    <row r="18" spans="1:14">
      <c r="A18" t="s">
        <v>420</v>
      </c>
      <c r="B18" s="55" t="s">
        <v>91</v>
      </c>
      <c r="C18">
        <v>7</v>
      </c>
      <c r="D18" s="3" t="s">
        <v>97</v>
      </c>
      <c r="E18">
        <v>119.1</v>
      </c>
      <c r="F18">
        <v>119</v>
      </c>
      <c r="G18">
        <v>101.6</v>
      </c>
      <c r="H18">
        <v>60.15</v>
      </c>
      <c r="I18">
        <v>118.7</v>
      </c>
      <c r="J18">
        <v>118.1</v>
      </c>
      <c r="K18">
        <v>116.6</v>
      </c>
      <c r="L18">
        <v>116.8</v>
      </c>
      <c r="M18">
        <v>104.2</v>
      </c>
      <c r="N18">
        <v>104.4</v>
      </c>
    </row>
    <row r="19" spans="1:14">
      <c r="A19" t="s">
        <v>421</v>
      </c>
      <c r="B19" s="55" t="s">
        <v>92</v>
      </c>
      <c r="C19">
        <v>7</v>
      </c>
      <c r="D19" s="3" t="s">
        <v>98</v>
      </c>
      <c r="E19">
        <v>64.55</v>
      </c>
      <c r="F19">
        <v>64.48</v>
      </c>
      <c r="G19">
        <v>55.9</v>
      </c>
      <c r="H19">
        <v>26.25</v>
      </c>
      <c r="I19">
        <v>64.31</v>
      </c>
      <c r="J19">
        <v>63.42</v>
      </c>
      <c r="K19">
        <v>62.99</v>
      </c>
      <c r="L19">
        <v>61.82</v>
      </c>
      <c r="M19">
        <v>53.85</v>
      </c>
      <c r="N19">
        <v>52.99</v>
      </c>
    </row>
    <row r="20" spans="1:14">
      <c r="A20" t="s">
        <v>422</v>
      </c>
      <c r="B20" s="55" t="s">
        <v>93</v>
      </c>
      <c r="C20">
        <v>7</v>
      </c>
      <c r="D20" s="3" t="s">
        <v>99</v>
      </c>
      <c r="E20">
        <v>135.9</v>
      </c>
      <c r="F20">
        <v>135.80000000000001</v>
      </c>
      <c r="G20">
        <v>113.2</v>
      </c>
      <c r="H20">
        <v>67.510000000000005</v>
      </c>
      <c r="I20">
        <v>135.5</v>
      </c>
      <c r="J20">
        <v>134.19999999999999</v>
      </c>
      <c r="K20">
        <v>132.69999999999999</v>
      </c>
      <c r="L20">
        <v>129.69999999999999</v>
      </c>
      <c r="M20">
        <v>111.3</v>
      </c>
      <c r="N20">
        <v>111.3</v>
      </c>
    </row>
    <row r="21" spans="1:14">
      <c r="A21" t="s">
        <v>423</v>
      </c>
      <c r="B21" s="55" t="s">
        <v>94</v>
      </c>
      <c r="C21">
        <v>7</v>
      </c>
      <c r="D21" s="3" t="s">
        <v>100</v>
      </c>
      <c r="E21">
        <v>97.98</v>
      </c>
      <c r="F21">
        <v>97.95</v>
      </c>
      <c r="G21">
        <v>69.260000000000005</v>
      </c>
      <c r="H21">
        <v>41.36</v>
      </c>
      <c r="I21">
        <v>98.04</v>
      </c>
      <c r="J21">
        <v>98.57</v>
      </c>
      <c r="K21">
        <v>100.2</v>
      </c>
      <c r="L21">
        <v>101.8</v>
      </c>
      <c r="M21">
        <v>82.95</v>
      </c>
      <c r="N21">
        <v>81.48</v>
      </c>
    </row>
    <row r="22" spans="1:14">
      <c r="A22" t="s">
        <v>424</v>
      </c>
      <c r="B22">
        <v>13</v>
      </c>
      <c r="C22">
        <v>7</v>
      </c>
      <c r="D22" s="3" t="s">
        <v>101</v>
      </c>
      <c r="E22">
        <v>17.440000000000001</v>
      </c>
      <c r="F22">
        <v>17.43</v>
      </c>
      <c r="G22">
        <v>14.16</v>
      </c>
      <c r="H22">
        <v>10.49</v>
      </c>
      <c r="I22">
        <v>17.38</v>
      </c>
      <c r="J22">
        <v>17.28</v>
      </c>
      <c r="K22">
        <v>17.18</v>
      </c>
      <c r="L22">
        <v>17.36</v>
      </c>
      <c r="M22">
        <v>14.85</v>
      </c>
      <c r="N22">
        <v>14.71</v>
      </c>
    </row>
    <row r="23" spans="1:14">
      <c r="A23" t="s">
        <v>425</v>
      </c>
      <c r="B23" s="55" t="s">
        <v>89</v>
      </c>
      <c r="C23">
        <v>7</v>
      </c>
      <c r="D23" s="3" t="s">
        <v>95</v>
      </c>
      <c r="E23">
        <v>68.709999999999994</v>
      </c>
      <c r="F23">
        <v>68.69</v>
      </c>
      <c r="G23">
        <v>63.83</v>
      </c>
      <c r="H23">
        <v>42.63</v>
      </c>
      <c r="I23">
        <v>68.63</v>
      </c>
      <c r="J23">
        <v>68.349999999999994</v>
      </c>
      <c r="K23">
        <v>67.7</v>
      </c>
      <c r="L23">
        <v>67.17</v>
      </c>
      <c r="M23">
        <v>62.5</v>
      </c>
      <c r="N23">
        <v>62.42</v>
      </c>
    </row>
    <row r="24" spans="1:14">
      <c r="A24" t="s">
        <v>426</v>
      </c>
      <c r="B24" s="55" t="s">
        <v>90</v>
      </c>
      <c r="C24">
        <v>7</v>
      </c>
      <c r="D24" s="3" t="s">
        <v>96</v>
      </c>
      <c r="E24">
        <v>43.94</v>
      </c>
      <c r="F24">
        <v>43.92</v>
      </c>
      <c r="G24">
        <v>38.479999999999997</v>
      </c>
      <c r="H24">
        <v>28.47</v>
      </c>
      <c r="I24">
        <v>43.88</v>
      </c>
      <c r="J24">
        <v>43.67</v>
      </c>
      <c r="K24">
        <v>43.19</v>
      </c>
      <c r="L24">
        <v>42.8</v>
      </c>
      <c r="M24">
        <v>37.96</v>
      </c>
      <c r="N24">
        <v>37.93</v>
      </c>
    </row>
    <row r="25" spans="1:14">
      <c r="A25" t="s">
        <v>427</v>
      </c>
      <c r="B25" s="55" t="s">
        <v>91</v>
      </c>
      <c r="C25">
        <v>7</v>
      </c>
      <c r="D25" s="3" t="s">
        <v>97</v>
      </c>
      <c r="E25">
        <v>119.9</v>
      </c>
      <c r="F25">
        <v>119.8</v>
      </c>
      <c r="G25">
        <v>102.8</v>
      </c>
      <c r="H25">
        <v>62.57</v>
      </c>
      <c r="I25">
        <v>119.6</v>
      </c>
      <c r="J25">
        <v>118.9</v>
      </c>
      <c r="K25">
        <v>117.4</v>
      </c>
      <c r="L25">
        <v>117.7</v>
      </c>
      <c r="M25">
        <v>105</v>
      </c>
      <c r="N25">
        <v>105.2</v>
      </c>
    </row>
    <row r="26" spans="1:14">
      <c r="A26" t="s">
        <v>428</v>
      </c>
      <c r="B26" s="55" t="s">
        <v>92</v>
      </c>
      <c r="C26">
        <v>7</v>
      </c>
      <c r="D26" s="3" t="s">
        <v>98</v>
      </c>
      <c r="E26">
        <v>68.94</v>
      </c>
      <c r="F26">
        <v>68.88</v>
      </c>
      <c r="G26">
        <v>60.08</v>
      </c>
      <c r="H26">
        <v>30.58</v>
      </c>
      <c r="I26">
        <v>68.7</v>
      </c>
      <c r="J26">
        <v>67.8</v>
      </c>
      <c r="K26">
        <v>67.27</v>
      </c>
      <c r="L26">
        <v>66.23</v>
      </c>
      <c r="M26">
        <v>57.65</v>
      </c>
      <c r="N26">
        <v>57</v>
      </c>
    </row>
    <row r="27" spans="1:14">
      <c r="A27" t="s">
        <v>429</v>
      </c>
      <c r="B27" s="55" t="s">
        <v>93</v>
      </c>
      <c r="C27">
        <v>7</v>
      </c>
      <c r="D27" s="3" t="s">
        <v>99</v>
      </c>
      <c r="E27">
        <v>135.80000000000001</v>
      </c>
      <c r="F27">
        <v>135.69999999999999</v>
      </c>
      <c r="G27">
        <v>113.3</v>
      </c>
      <c r="H27">
        <v>69.06</v>
      </c>
      <c r="I27">
        <v>135.4</v>
      </c>
      <c r="J27">
        <v>134.1</v>
      </c>
      <c r="K27">
        <v>132.30000000000001</v>
      </c>
      <c r="L27">
        <v>129.6</v>
      </c>
      <c r="M27">
        <v>111.3</v>
      </c>
      <c r="N27">
        <v>111.2</v>
      </c>
    </row>
    <row r="28" spans="1:14">
      <c r="A28" t="s">
        <v>430</v>
      </c>
      <c r="B28" s="55" t="s">
        <v>94</v>
      </c>
      <c r="C28">
        <v>7</v>
      </c>
      <c r="D28" s="3" t="s">
        <v>100</v>
      </c>
      <c r="E28">
        <v>99.28</v>
      </c>
      <c r="F28">
        <v>99.26</v>
      </c>
      <c r="G28">
        <v>71.55</v>
      </c>
      <c r="H28">
        <v>44.13</v>
      </c>
      <c r="I28">
        <v>99.34</v>
      </c>
      <c r="J28">
        <v>99.88</v>
      </c>
      <c r="K28">
        <v>101.5</v>
      </c>
      <c r="L28">
        <v>103.1</v>
      </c>
      <c r="M28">
        <v>84.31</v>
      </c>
      <c r="N28">
        <v>82.87</v>
      </c>
    </row>
    <row r="29" spans="1:14">
      <c r="A29" t="s">
        <v>431</v>
      </c>
      <c r="B29">
        <v>13</v>
      </c>
      <c r="C29">
        <v>7</v>
      </c>
      <c r="D29" s="3" t="s">
        <v>101</v>
      </c>
      <c r="E29">
        <v>22.12</v>
      </c>
      <c r="F29">
        <v>22.1</v>
      </c>
      <c r="G29">
        <v>17.98</v>
      </c>
      <c r="H29">
        <v>14.44</v>
      </c>
      <c r="I29">
        <v>22.04</v>
      </c>
      <c r="J29">
        <v>21.87</v>
      </c>
      <c r="K29">
        <v>21.34</v>
      </c>
      <c r="L29">
        <v>21.02</v>
      </c>
      <c r="M29">
        <v>18.010000000000002</v>
      </c>
      <c r="N29">
        <v>17.84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ED9461BD0F242A21E59CB3747CA89" ma:contentTypeVersion="33" ma:contentTypeDescription="Create a new document." ma:contentTypeScope="" ma:versionID="9cdd830c5fbfbacfab4658fd68a560e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a5d1ca4e-0a3f-4119-b619-e20b93ebd1aa" xmlns:ns6="1b69afd8-9bdb-481b-b26a-06cbd17fa30c" targetNamespace="http://schemas.microsoft.com/office/2006/metadata/properties" ma:root="true" ma:fieldsID="eaa7db18add321e17dd5987d2d6b1df2" ns1:_="" ns2:_="" ns3:_="" ns4:_="" ns5:_="" ns6:_="">
    <xsd:import namespace="http://schemas.microsoft.com/sharepoint/v3"/>
    <xsd:import namespace="4ffa91fb-a0ff-4ac5-b2db-65c790d184a4"/>
    <xsd:import namespace="http://schemas.microsoft.com/sharepoint.v3"/>
    <xsd:import namespace="http://schemas.microsoft.com/sharepoint/v3/fields"/>
    <xsd:import namespace="a5d1ca4e-0a3f-4119-b619-e20b93ebd1aa"/>
    <xsd:import namespace="1b69afd8-9bdb-481b-b26a-06cbd17fa30c"/>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Update" minOccurs="0"/>
                <xsd:element ref="ns6:MediaServiceMetadata" minOccurs="0"/>
                <xsd:element ref="ns6:MediaServiceFastMetadata" minOccurs="0"/>
                <xsd:element ref="ns1:PublishingStartDate" minOccurs="0"/>
                <xsd:element ref="ns1:PublishingExpirationDate" minOccurs="0"/>
                <xsd:element ref="ns6:MediaServiceEventHashCode" minOccurs="0"/>
                <xsd:element ref="ns6:MediaServiceGenerationTime" minOccurs="0"/>
                <xsd:element ref="ns6:MediaServiceAutoKeyPoints" minOccurs="0"/>
                <xsd:element ref="ns6:MediaServiceKeyPoints" minOccurs="0"/>
                <xsd:element ref="ns6:MediaServiceAutoTags" minOccurs="0"/>
                <xsd:element ref="ns6:MediaServiceOCR" minOccurs="0"/>
                <xsd:element ref="ns6: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PublishingStartDate" ma:index="34"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5"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2331871-f22f-4f1e-b241-7c04b4cb386a}" ma:internalName="TaxCatchAllLabel" ma:readOnly="true" ma:showField="CatchAllDataLabel" ma:web="a5d1ca4e-0a3f-4119-b619-e20b93ebd1a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2331871-f22f-4f1e-b241-7c04b4cb386a}" ma:internalName="TaxCatchAll" ma:showField="CatchAllData" ma:web="a5d1ca4e-0a3f-4119-b619-e20b93ebd1aa">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d1ca4e-0a3f-4119-b619-e20b93ebd1aa"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69afd8-9bdb-481b-b26a-06cbd17fa30c" elementFormDefault="qualified">
    <xsd:import namespace="http://schemas.microsoft.com/office/2006/documentManagement/types"/>
    <xsd:import namespace="http://schemas.microsoft.com/office/infopath/2007/PartnerControls"/>
    <xsd:element name="Update" ma:index="31" nillable="true" ma:displayName="Update" ma:internalName="Update">
      <xsd:simpleType>
        <xsd:restriction base="dms:Text"/>
      </xsd:simpleType>
    </xsd:element>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KeyPoints" ma:index="38" nillable="true" ma:displayName="MediaServiceAutoKeyPoints" ma:hidden="true" ma:internalName="MediaServiceAutoKeyPoints" ma:readOnly="true">
      <xsd:simpleType>
        <xsd:restriction base="dms:Note"/>
      </xsd:simpleType>
    </xsd:element>
    <xsd:element name="MediaServiceKeyPoints" ma:index="39" nillable="true" ma:displayName="KeyPoints" ma:internalName="MediaServiceKeyPoints" ma:readOnly="true">
      <xsd:simpleType>
        <xsd:restriction base="dms:Note">
          <xsd:maxLength value="255"/>
        </xsd:restriction>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DateTaken" ma:index="4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Update xmlns="1b69afd8-9bdb-481b-b26a-06cbd17fa30c"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2018-04-06T20:01:35+00:00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PublishingExpirationDate xmlns="http://schemas.microsoft.com/sharepoint/v3" xsi:nil="true"/>
    <Creator xmlns="4ffa91fb-a0ff-4ac5-b2db-65c790d184a4">
      <UserInfo>
        <DisplayName/>
        <AccountId xsi:nil="true"/>
        <AccountType/>
      </UserInfo>
    </Creator>
    <EPA_x0020_Related_x0020_Documents xmlns="4ffa91fb-a0ff-4ac5-b2db-65c790d184a4" xsi:nil="true"/>
    <PublishingStartDate xmlns="http://schemas.microsoft.com/sharepoint/v3" xsi:nil="true"/>
    <EPA_x0020_Contributor xmlns="4ffa91fb-a0ff-4ac5-b2db-65c790d184a4">
      <UserInfo>
        <DisplayName/>
        <AccountId xsi:nil="true"/>
        <AccountType/>
      </UserInfo>
    </EPA_x0020_Contributor>
    <TaxCatchAll xmlns="4ffa91fb-a0ff-4ac5-b2db-65c790d184a4"/>
    <SharedWithUsers xmlns="a5d1ca4e-0a3f-4119-b619-e20b93ebd1aa">
      <UserInfo>
        <DisplayName>Peck, Charles</DisplayName>
        <AccountId>814</AccountId>
        <AccountType/>
      </UserInfo>
      <UserInfo>
        <DisplayName>Blankinship, Amy</DisplayName>
        <AccountId>1004</AccountId>
        <AccountType/>
      </UserInfo>
      <UserInfo>
        <DisplayName>Holmes, Jean</DisplayName>
        <AccountId>651</AccountId>
        <AccountType/>
      </UserInfo>
      <UserInfo>
        <DisplayName>Panger, Melissa</DisplayName>
        <AccountId>811</AccountId>
        <AccountType/>
      </UserInfo>
      <UserInfo>
        <DisplayName>Joyce, Jessica</DisplayName>
        <AccountId>3654</AccountId>
        <AccountType/>
      </UserInfo>
      <UserInfo>
        <DisplayName>Bohaty, Rochelle</DisplayName>
        <AccountId>817</AccountId>
        <AccountType/>
      </UserInfo>
      <UserInfo>
        <DisplayName>Hafner, Sarah</DisplayName>
        <AccountId>4335</AccountId>
        <AccountType/>
      </UserInfo>
      <UserInfo>
        <DisplayName>Shelby, Andrew</DisplayName>
        <AccountId>1002</AccountId>
        <AccountType/>
      </UserInfo>
      <UserInfo>
        <DisplayName>Anderson, Brian</DisplayName>
        <AccountId>650</AccountId>
        <AccountType/>
      </UserInfo>
      <UserInfo>
        <DisplayName>Harwood, Douglas</DisplayName>
        <AccountId>6097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C4B76389-D82A-43B2-AC28-AC2B680C54B1}"/>
</file>

<file path=customXml/itemProps2.xml><?xml version="1.0" encoding="utf-8"?>
<ds:datastoreItem xmlns:ds="http://schemas.openxmlformats.org/officeDocument/2006/customXml" ds:itemID="{D5501495-6178-495F-8205-B7462077E42F}">
  <ds:schemaRefs>
    <ds:schemaRef ds:uri="1b69afd8-9bdb-481b-b26a-06cbd17fa30c"/>
    <ds:schemaRef ds:uri="http://purl.org/dc/elements/1.1/"/>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http://purl.org/dc/terms/"/>
    <ds:schemaRef ds:uri="a5d1ca4e-0a3f-4119-b619-e20b93ebd1aa"/>
    <ds:schemaRef ds:uri="http://schemas.microsoft.com/sharepoint/v3/fields"/>
    <ds:schemaRef ds:uri="http://schemas.microsoft.com/office/2006/documentManagement/types"/>
    <ds:schemaRef ds:uri="http://schemas.microsoft.com/sharepoint.v3"/>
    <ds:schemaRef ds:uri="4ffa91fb-a0ff-4ac5-b2db-65c790d184a4"/>
    <ds:schemaRef ds:uri="http://www.w3.org/XML/1998/namespace"/>
    <ds:schemaRef ds:uri="http://purl.org/dc/dcmitype/"/>
  </ds:schemaRefs>
</ds:datastoreItem>
</file>

<file path=customXml/itemProps3.xml><?xml version="1.0" encoding="utf-8"?>
<ds:datastoreItem xmlns:ds="http://schemas.openxmlformats.org/officeDocument/2006/customXml" ds:itemID="{2F4B92C6-36E8-48D1-A580-01D1B68831FF}">
  <ds:schemaRefs>
    <ds:schemaRef ds:uri="http://schemas.microsoft.com/sharepoint/v3/contenttype/forms"/>
  </ds:schemaRefs>
</ds:datastoreItem>
</file>

<file path=customXml/itemProps4.xml><?xml version="1.0" encoding="utf-8"?>
<ds:datastoreItem xmlns:ds="http://schemas.openxmlformats.org/officeDocument/2006/customXml" ds:itemID="{8B42756A-92B0-4F56-A36F-F50BA3E8441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ReadMe</vt:lpstr>
      <vt:lpstr>UseSummary</vt:lpstr>
      <vt:lpstr>Instructions</vt:lpstr>
      <vt:lpstr>PWC_Inputs</vt:lpstr>
      <vt:lpstr>NASS</vt:lpstr>
      <vt:lpstr>EECs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Connolly, Jennifer</dc:creator>
  <cp:lastModifiedBy>Crews, Kristy</cp:lastModifiedBy>
  <dcterms:created xsi:type="dcterms:W3CDTF">2020-02-27T19:49:14Z</dcterms:created>
  <dcterms:modified xsi:type="dcterms:W3CDTF">2020-08-26T19:58:34Z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0x010100468ED9461BD0F242A21E59CB3747CA89</vt:lpwstr>
  </property>
  <property fmtid="{D5CDD505-2E9C-101B-9397-08002B2CF9AE}" pid="4" name="AuthorIds_UIVersion_10752">
    <vt:lpwstr>838</vt:lpwstr>
  </property>
  <property fmtid="{D5CDD505-2E9C-101B-9397-08002B2CF9AE}" pid="5" name="EPA Subject">
    <vt:lpwstr/>
  </property>
  <property fmtid="{D5CDD505-2E9C-101B-9397-08002B2CF9AE}" pid="6" name="Document Type">
    <vt:lpwstr/>
  </property>
</Properties>
</file>