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eck03\Desktop\background\"/>
    </mc:Choice>
  </mc:AlternateContent>
  <bookViews>
    <workbookView xWindow="0" yWindow="0" windowWidth="28800" windowHeight="12585"/>
  </bookViews>
  <sheets>
    <sheet name="Calculations Static" sheetId="1" r:id="rId1"/>
  </sheets>
  <definedNames>
    <definedName name="_xlnm._FilterDatabase" localSheetId="0" hidden="1">'Calculations Static'!$A$2:$V$238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4" i="1" l="1"/>
  <c r="AL43" i="1"/>
  <c r="AG67" i="1"/>
  <c r="AL71" i="1"/>
  <c r="AK71" i="1"/>
  <c r="AJ71" i="1"/>
  <c r="AI71" i="1"/>
  <c r="AH71" i="1"/>
  <c r="AL33" i="1"/>
  <c r="AK33" i="1"/>
  <c r="AJ33" i="1"/>
  <c r="AL32" i="1"/>
  <c r="AK32" i="1"/>
  <c r="AL31" i="1"/>
  <c r="AK31" i="1"/>
  <c r="AL30" i="1"/>
  <c r="AK30" i="1"/>
  <c r="AL29" i="1"/>
  <c r="AK29" i="1"/>
  <c r="AL28" i="1"/>
  <c r="AK28" i="1"/>
  <c r="AL27" i="1"/>
  <c r="AK27" i="1"/>
  <c r="AL26" i="1"/>
  <c r="AK26" i="1"/>
  <c r="AL25" i="1"/>
  <c r="AK25" i="1"/>
  <c r="AL24" i="1"/>
  <c r="AK24" i="1"/>
  <c r="AL23" i="1"/>
  <c r="AK23" i="1"/>
  <c r="AL22" i="1"/>
  <c r="AK22" i="1"/>
  <c r="AL21" i="1"/>
  <c r="AK21" i="1"/>
  <c r="AL20" i="1"/>
  <c r="AK20" i="1"/>
  <c r="AL19" i="1"/>
  <c r="AK19" i="1"/>
  <c r="AL18" i="1"/>
  <c r="AK18" i="1"/>
  <c r="AL17" i="1"/>
  <c r="AK17" i="1"/>
  <c r="AL16" i="1"/>
  <c r="AK16" i="1"/>
  <c r="AL15" i="1"/>
  <c r="AK15" i="1"/>
  <c r="AL14" i="1"/>
  <c r="AK14" i="1"/>
  <c r="AL13" i="1"/>
  <c r="AK13" i="1"/>
  <c r="AL12" i="1"/>
  <c r="AK12" i="1"/>
  <c r="AL11" i="1"/>
  <c r="AK11" i="1"/>
  <c r="AL10" i="1"/>
  <c r="AK10" i="1"/>
  <c r="AL9" i="1"/>
  <c r="AK9" i="1"/>
  <c r="AL8" i="1"/>
  <c r="AK8" i="1"/>
  <c r="AL7" i="1"/>
  <c r="AK7" i="1"/>
  <c r="AL6" i="1"/>
  <c r="AK6" i="1"/>
  <c r="AL5" i="1"/>
  <c r="AK5" i="1"/>
  <c r="AL4" i="1"/>
  <c r="AK4" i="1"/>
  <c r="AL3" i="1"/>
  <c r="AK3" i="1"/>
  <c r="AG37" i="1"/>
  <c r="AF37" i="1"/>
  <c r="AG36" i="1"/>
  <c r="AF36" i="1"/>
  <c r="AG35" i="1"/>
  <c r="AF35" i="1"/>
  <c r="AG34" i="1"/>
  <c r="AF34" i="1"/>
  <c r="AG33" i="1"/>
  <c r="AF33" i="1"/>
  <c r="AG32" i="1"/>
  <c r="AF32" i="1"/>
  <c r="AG31" i="1"/>
  <c r="AF31" i="1"/>
  <c r="AG30" i="1"/>
  <c r="AF30" i="1"/>
  <c r="AG29" i="1"/>
  <c r="AF29" i="1"/>
  <c r="AG28" i="1"/>
  <c r="AF28" i="1"/>
  <c r="AG27" i="1"/>
  <c r="AF27" i="1"/>
  <c r="AG26" i="1"/>
  <c r="AF26" i="1"/>
  <c r="AG25" i="1"/>
  <c r="AF25" i="1"/>
  <c r="AG24" i="1"/>
  <c r="AF24" i="1"/>
  <c r="AG23" i="1"/>
  <c r="AF23" i="1"/>
  <c r="AG22" i="1"/>
  <c r="AF22" i="1"/>
  <c r="AG21" i="1"/>
  <c r="AF21" i="1"/>
  <c r="AG20" i="1"/>
  <c r="AF20" i="1"/>
  <c r="AG19" i="1"/>
  <c r="AF19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2" i="1"/>
  <c r="AF12" i="1"/>
  <c r="AG11" i="1"/>
  <c r="AF11" i="1"/>
  <c r="AG10" i="1"/>
  <c r="AF10" i="1"/>
  <c r="AG9" i="1"/>
  <c r="AF9" i="1"/>
  <c r="AG8" i="1"/>
  <c r="AF8" i="1"/>
  <c r="AG7" i="1"/>
  <c r="AF7" i="1"/>
  <c r="AG6" i="1"/>
  <c r="AF6" i="1"/>
  <c r="AG5" i="1"/>
  <c r="AF5" i="1"/>
  <c r="AG4" i="1"/>
  <c r="AF4" i="1"/>
  <c r="AG3" i="1"/>
  <c r="AF3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AB5" i="1"/>
  <c r="AA5" i="1"/>
  <c r="Z5" i="1"/>
  <c r="AB4" i="1"/>
  <c r="AA4" i="1"/>
  <c r="Z4" i="1"/>
  <c r="AB3" i="1"/>
  <c r="AA3" i="1"/>
  <c r="Z3" i="1"/>
  <c r="Y75" i="1"/>
  <c r="Y74" i="1"/>
  <c r="Y73" i="1"/>
  <c r="Y72" i="1"/>
  <c r="AC71" i="1"/>
  <c r="Y71" i="1"/>
  <c r="Y70" i="1"/>
  <c r="Y69" i="1"/>
  <c r="Y68" i="1"/>
  <c r="Y67" i="1"/>
  <c r="AC66" i="1"/>
  <c r="AH66" i="1" s="1"/>
  <c r="Y66" i="1"/>
  <c r="Y65" i="1"/>
  <c r="Y64" i="1"/>
  <c r="AD63" i="1"/>
  <c r="Y63" i="1"/>
  <c r="Y62" i="1"/>
  <c r="AC61" i="1"/>
  <c r="AH61" i="1" s="1"/>
  <c r="Y61" i="1"/>
  <c r="Y60" i="1"/>
  <c r="Y59" i="1"/>
  <c r="Y58" i="1"/>
  <c r="Y57" i="1"/>
  <c r="AC56" i="1"/>
  <c r="AH56" i="1" s="1"/>
  <c r="Y56" i="1"/>
  <c r="Y55" i="1"/>
  <c r="Y54" i="1"/>
  <c r="Y53" i="1"/>
  <c r="Y52" i="1"/>
  <c r="AC51" i="1"/>
  <c r="AH51" i="1" s="1"/>
  <c r="Y51" i="1"/>
  <c r="Y50" i="1"/>
  <c r="Y49" i="1"/>
  <c r="Y48" i="1"/>
  <c r="Y47" i="1"/>
  <c r="AC46" i="1"/>
  <c r="AH46" i="1" s="1"/>
  <c r="Y46" i="1"/>
  <c r="Y45" i="1"/>
  <c r="Y44" i="1"/>
  <c r="Y43" i="1"/>
  <c r="Y42" i="1"/>
  <c r="AC41" i="1"/>
  <c r="AH41" i="1" s="1"/>
  <c r="Y41" i="1"/>
  <c r="AD37" i="1"/>
  <c r="AD75" i="1" s="1"/>
  <c r="AD36" i="1"/>
  <c r="AD74" i="1" s="1"/>
  <c r="AD35" i="1"/>
  <c r="AD73" i="1" s="1"/>
  <c r="AD34" i="1"/>
  <c r="AD72" i="1" s="1"/>
  <c r="AD33" i="1"/>
  <c r="AD71" i="1" s="1"/>
  <c r="AC33" i="1"/>
  <c r="AD32" i="1"/>
  <c r="AD31" i="1"/>
  <c r="AD30" i="1"/>
  <c r="AD29" i="1"/>
  <c r="AD28" i="1"/>
  <c r="AD66" i="1" s="1"/>
  <c r="AC28" i="1"/>
  <c r="AH28" i="1" s="1"/>
  <c r="AD27" i="1"/>
  <c r="AD65" i="1" s="1"/>
  <c r="AD26" i="1"/>
  <c r="AD25" i="1"/>
  <c r="AI25" i="1" s="1"/>
  <c r="AI63" i="1" s="1"/>
  <c r="AD24" i="1"/>
  <c r="AD62" i="1" s="1"/>
  <c r="AD23" i="1"/>
  <c r="AD61" i="1" s="1"/>
  <c r="AC23" i="1"/>
  <c r="AH23" i="1" s="1"/>
  <c r="AD22" i="1"/>
  <c r="AI22" i="1" s="1"/>
  <c r="AI60" i="1" s="1"/>
  <c r="AD21" i="1"/>
  <c r="AD20" i="1"/>
  <c r="AD58" i="1" s="1"/>
  <c r="AD19" i="1"/>
  <c r="AD18" i="1"/>
  <c r="AC18" i="1"/>
  <c r="AH18" i="1" s="1"/>
  <c r="AD17" i="1"/>
  <c r="AD55" i="1" s="1"/>
  <c r="AD16" i="1"/>
  <c r="AI16" i="1" s="1"/>
  <c r="AI54" i="1" s="1"/>
  <c r="AD15" i="1"/>
  <c r="AD14" i="1"/>
  <c r="AD52" i="1" s="1"/>
  <c r="AD13" i="1"/>
  <c r="AD51" i="1" s="1"/>
  <c r="AC13" i="1"/>
  <c r="AH13" i="1" s="1"/>
  <c r="AD12" i="1"/>
  <c r="AD50" i="1" s="1"/>
  <c r="AD11" i="1"/>
  <c r="AD49" i="1" s="1"/>
  <c r="AD10" i="1"/>
  <c r="AD48" i="1" s="1"/>
  <c r="AD9" i="1"/>
  <c r="AD8" i="1"/>
  <c r="AC8" i="1"/>
  <c r="AH8" i="1" s="1"/>
  <c r="AD7" i="1"/>
  <c r="AD45" i="1" s="1"/>
  <c r="AD6" i="1"/>
  <c r="AI6" i="1" s="1"/>
  <c r="AI44" i="1" s="1"/>
  <c r="AD5" i="1"/>
  <c r="AD4" i="1"/>
  <c r="AD42" i="1" s="1"/>
  <c r="AD3" i="1"/>
  <c r="AD41" i="1" s="1"/>
  <c r="AC3" i="1"/>
  <c r="AH3" i="1" s="1"/>
  <c r="AI11" i="1" l="1"/>
  <c r="AI49" i="1" s="1"/>
  <c r="AI17" i="1"/>
  <c r="AI55" i="1" s="1"/>
  <c r="AI3" i="1"/>
  <c r="AI41" i="1" s="1"/>
  <c r="AI13" i="1"/>
  <c r="AI51" i="1" s="1"/>
  <c r="AI4" i="1"/>
  <c r="AI42" i="1" s="1"/>
  <c r="AI10" i="1"/>
  <c r="AI48" i="1" s="1"/>
  <c r="AI14" i="1"/>
  <c r="AI52" i="1" s="1"/>
  <c r="AI7" i="1"/>
  <c r="AI45" i="1" s="1"/>
  <c r="AD44" i="1"/>
  <c r="AD68" i="1"/>
  <c r="AI30" i="1"/>
  <c r="AI68" i="1" s="1"/>
  <c r="AD43" i="1"/>
  <c r="AI5" i="1"/>
  <c r="AI43" i="1" s="1"/>
  <c r="AD59" i="1"/>
  <c r="AI21" i="1"/>
  <c r="AI59" i="1" s="1"/>
  <c r="AI27" i="1"/>
  <c r="AI65" i="1" s="1"/>
  <c r="AI28" i="1"/>
  <c r="AI66" i="1" s="1"/>
  <c r="AD54" i="1"/>
  <c r="AD53" i="1"/>
  <c r="AI15" i="1"/>
  <c r="AI53" i="1" s="1"/>
  <c r="AD56" i="1"/>
  <c r="AI18" i="1"/>
  <c r="AI56" i="1" s="1"/>
  <c r="AD70" i="1"/>
  <c r="AI32" i="1"/>
  <c r="AI70" i="1" s="1"/>
  <c r="AD46" i="1"/>
  <c r="AI8" i="1"/>
  <c r="AI46" i="1" s="1"/>
  <c r="AI12" i="1"/>
  <c r="AI50" i="1" s="1"/>
  <c r="AD60" i="1"/>
  <c r="AI24" i="1"/>
  <c r="AI62" i="1" s="1"/>
  <c r="AD57" i="1"/>
  <c r="AI19" i="1"/>
  <c r="AI57" i="1" s="1"/>
  <c r="AD67" i="1"/>
  <c r="AI29" i="1"/>
  <c r="AI67" i="1" s="1"/>
  <c r="AD47" i="1"/>
  <c r="AI9" i="1"/>
  <c r="AI47" i="1" s="1"/>
  <c r="AI20" i="1"/>
  <c r="AI58" i="1" s="1"/>
  <c r="AI23" i="1"/>
  <c r="AI61" i="1" s="1"/>
  <c r="AD64" i="1"/>
  <c r="AI26" i="1"/>
  <c r="AI64" i="1" s="1"/>
  <c r="AD69" i="1"/>
  <c r="AI31" i="1"/>
  <c r="AI69" i="1" s="1"/>
  <c r="N12" i="1"/>
  <c r="O12" i="1"/>
  <c r="P12" i="1"/>
  <c r="N183" i="1"/>
  <c r="P183" i="1"/>
  <c r="O183" i="1"/>
  <c r="O66" i="1"/>
  <c r="N66" i="1"/>
  <c r="P66" i="1"/>
  <c r="O194" i="1"/>
  <c r="N194" i="1"/>
  <c r="P194" i="1"/>
  <c r="N172" i="1"/>
  <c r="O172" i="1"/>
  <c r="P172" i="1"/>
  <c r="O88" i="1" l="1"/>
  <c r="P88" i="1"/>
  <c r="N88" i="1"/>
  <c r="N23" i="1"/>
  <c r="P23" i="1"/>
  <c r="O23" i="1"/>
  <c r="P20" i="1"/>
  <c r="O20" i="1"/>
  <c r="N20" i="1"/>
  <c r="O44" i="1"/>
  <c r="N44" i="1"/>
  <c r="P44" i="1"/>
  <c r="O126" i="1"/>
  <c r="P126" i="1"/>
  <c r="N126" i="1"/>
  <c r="O92" i="1"/>
  <c r="N92" i="1"/>
  <c r="P92" i="1"/>
  <c r="P216" i="1"/>
  <c r="N216" i="1"/>
  <c r="O216" i="1"/>
  <c r="N14" i="1"/>
  <c r="P14" i="1"/>
  <c r="O14" i="1"/>
  <c r="O120" i="1"/>
  <c r="P120" i="1"/>
  <c r="N120" i="1"/>
  <c r="N215" i="1"/>
  <c r="P215" i="1"/>
  <c r="O215" i="1"/>
  <c r="N105" i="1"/>
  <c r="P105" i="1"/>
  <c r="O105" i="1"/>
  <c r="O182" i="1"/>
  <c r="P182" i="1"/>
  <c r="N182" i="1"/>
  <c r="P32" i="1"/>
  <c r="O32" i="1"/>
  <c r="N32" i="1"/>
  <c r="P11" i="1"/>
  <c r="O11" i="1"/>
  <c r="N11" i="1"/>
  <c r="N3" i="1"/>
  <c r="P3" i="1"/>
  <c r="O3" i="1"/>
  <c r="N163" i="1"/>
  <c r="O163" i="1"/>
  <c r="P163" i="1"/>
  <c r="N33" i="1"/>
  <c r="O33" i="1"/>
  <c r="P33" i="1"/>
  <c r="N76" i="1"/>
  <c r="P76" i="1"/>
  <c r="O76" i="1"/>
  <c r="P177" i="1"/>
  <c r="O177" i="1"/>
  <c r="N177" i="1"/>
  <c r="P148" i="1"/>
  <c r="O148" i="1"/>
  <c r="N148" i="1"/>
  <c r="N201" i="1"/>
  <c r="P201" i="1"/>
  <c r="O201" i="1"/>
  <c r="P171" i="1"/>
  <c r="O171" i="1"/>
  <c r="N171" i="1"/>
  <c r="P142" i="1"/>
  <c r="O142" i="1"/>
  <c r="N142" i="1"/>
  <c r="O87" i="1"/>
  <c r="P87" i="1"/>
  <c r="N87" i="1"/>
  <c r="P188" i="1"/>
  <c r="O188" i="1"/>
  <c r="N188" i="1"/>
  <c r="N145" i="1"/>
  <c r="P145" i="1"/>
  <c r="O145" i="1"/>
  <c r="P176" i="1"/>
  <c r="O176" i="1"/>
  <c r="N176" i="1"/>
  <c r="N169" i="1"/>
  <c r="O169" i="1"/>
  <c r="P169" i="1"/>
  <c r="O22" i="1"/>
  <c r="N22" i="1"/>
  <c r="P22" i="1"/>
  <c r="N184" i="1"/>
  <c r="P184" i="1"/>
  <c r="O184" i="1"/>
  <c r="P94" i="1"/>
  <c r="O94" i="1"/>
  <c r="N94" i="1"/>
  <c r="P81" i="1"/>
  <c r="N81" i="1"/>
  <c r="O81" i="1"/>
  <c r="O30" i="1"/>
  <c r="N30" i="1"/>
  <c r="P30" i="1"/>
  <c r="O190" i="1"/>
  <c r="N190" i="1"/>
  <c r="P190" i="1"/>
  <c r="O13" i="1"/>
  <c r="N13" i="1"/>
  <c r="P13" i="1"/>
  <c r="P71" i="1"/>
  <c r="O71" i="1"/>
  <c r="N71" i="1"/>
  <c r="N196" i="1"/>
  <c r="P196" i="1"/>
  <c r="O196" i="1"/>
  <c r="O191" i="1"/>
  <c r="P191" i="1"/>
  <c r="N191" i="1"/>
  <c r="O122" i="1"/>
  <c r="N122" i="1"/>
  <c r="P122" i="1"/>
  <c r="O125" i="1"/>
  <c r="P125" i="1"/>
  <c r="N125" i="1"/>
  <c r="P35" i="1"/>
  <c r="O35" i="1"/>
  <c r="N35" i="1"/>
  <c r="O116" i="1"/>
  <c r="P116" i="1"/>
  <c r="N116" i="1"/>
  <c r="O65" i="1"/>
  <c r="P65" i="1"/>
  <c r="N65" i="1"/>
  <c r="O151" i="1"/>
  <c r="P151" i="1"/>
  <c r="N151" i="1"/>
  <c r="N198" i="1"/>
  <c r="P198" i="1"/>
  <c r="O198" i="1"/>
  <c r="N226" i="1"/>
  <c r="O226" i="1"/>
  <c r="P226" i="1"/>
  <c r="N211" i="1"/>
  <c r="P211" i="1"/>
  <c r="O211" i="1"/>
  <c r="O8" i="1"/>
  <c r="N8" i="1"/>
  <c r="P8" i="1"/>
  <c r="P212" i="1"/>
  <c r="O212" i="1"/>
  <c r="N212" i="1"/>
  <c r="P220" i="1"/>
  <c r="O220" i="1"/>
  <c r="N220" i="1"/>
  <c r="N189" i="1"/>
  <c r="P189" i="1"/>
  <c r="O189" i="1"/>
  <c r="O238" i="1"/>
  <c r="P238" i="1"/>
  <c r="N238" i="1"/>
  <c r="N103" i="1"/>
  <c r="P103" i="1"/>
  <c r="O103" i="1"/>
  <c r="O83" i="1"/>
  <c r="N83" i="1"/>
  <c r="P83" i="1"/>
  <c r="N27" i="1"/>
  <c r="P27" i="1"/>
  <c r="O27" i="1"/>
  <c r="P192" i="1"/>
  <c r="O192" i="1"/>
  <c r="N192" i="1"/>
  <c r="N195" i="1"/>
  <c r="O195" i="1"/>
  <c r="P195" i="1"/>
  <c r="O205" i="1"/>
  <c r="N205" i="1"/>
  <c r="P205" i="1"/>
  <c r="N158" i="1"/>
  <c r="P158" i="1"/>
  <c r="O158" i="1"/>
  <c r="N156" i="1"/>
  <c r="P156" i="1"/>
  <c r="O156" i="1"/>
  <c r="N181" i="1"/>
  <c r="O181" i="1"/>
  <c r="P181" i="1"/>
  <c r="N179" i="1"/>
  <c r="O179" i="1"/>
  <c r="P179" i="1"/>
  <c r="O193" i="1"/>
  <c r="N193" i="1"/>
  <c r="P193" i="1"/>
  <c r="O85" i="1"/>
  <c r="N85" i="1"/>
  <c r="P85" i="1"/>
  <c r="P118" i="1"/>
  <c r="O118" i="1"/>
  <c r="N118" i="1"/>
  <c r="O91" i="1"/>
  <c r="N91" i="1"/>
  <c r="P91" i="1"/>
  <c r="P75" i="1"/>
  <c r="N75" i="1"/>
  <c r="O75" i="1"/>
  <c r="P21" i="1"/>
  <c r="O21" i="1"/>
  <c r="N21" i="1"/>
  <c r="N135" i="1"/>
  <c r="O135" i="1"/>
  <c r="P135" i="1"/>
  <c r="P39" i="1"/>
  <c r="O39" i="1"/>
  <c r="N39" i="1"/>
  <c r="P117" i="1"/>
  <c r="N117" i="1"/>
  <c r="O117" i="1"/>
  <c r="P93" i="1"/>
  <c r="N93" i="1"/>
  <c r="O93" i="1"/>
  <c r="O124" i="1"/>
  <c r="P124" i="1"/>
  <c r="N124" i="1"/>
  <c r="O141" i="1"/>
  <c r="N141" i="1"/>
  <c r="P141" i="1"/>
  <c r="N180" i="1"/>
  <c r="O180" i="1"/>
  <c r="P180" i="1"/>
  <c r="O173" i="1"/>
  <c r="N173" i="1"/>
  <c r="P173" i="1"/>
  <c r="O56" i="1"/>
  <c r="P56" i="1"/>
  <c r="N56" i="1"/>
  <c r="N16" i="1"/>
  <c r="P16" i="1"/>
  <c r="O16" i="1"/>
  <c r="O104" i="1"/>
  <c r="P104" i="1"/>
  <c r="N104" i="1"/>
  <c r="P95" i="1"/>
  <c r="O95" i="1"/>
  <c r="N95" i="1"/>
  <c r="N143" i="1"/>
  <c r="O143" i="1"/>
  <c r="P143" i="1"/>
  <c r="O167" i="1"/>
  <c r="N167" i="1"/>
  <c r="P167" i="1"/>
  <c r="P49" i="1"/>
  <c r="N49" i="1"/>
  <c r="O49" i="1"/>
  <c r="P128" i="1"/>
  <c r="O128" i="1"/>
  <c r="N128" i="1"/>
  <c r="O48" i="1"/>
  <c r="P48" i="1"/>
  <c r="N48" i="1"/>
  <c r="O187" i="1"/>
  <c r="P187" i="1"/>
  <c r="N187" i="1"/>
  <c r="O115" i="1"/>
  <c r="N115" i="1"/>
  <c r="P115" i="1"/>
  <c r="P130" i="1"/>
  <c r="O130" i="1"/>
  <c r="N130" i="1"/>
  <c r="O146" i="1"/>
  <c r="N146" i="1"/>
  <c r="P146" i="1"/>
  <c r="O80" i="1"/>
  <c r="N80" i="1"/>
  <c r="P80" i="1"/>
  <c r="O106" i="1"/>
  <c r="P106" i="1"/>
  <c r="N106" i="1"/>
  <c r="N147" i="1"/>
  <c r="P147" i="1"/>
  <c r="O147" i="1"/>
  <c r="P210" i="1"/>
  <c r="O210" i="1"/>
  <c r="N210" i="1"/>
  <c r="P114" i="1"/>
  <c r="O114" i="1"/>
  <c r="N114" i="1"/>
  <c r="P222" i="1"/>
  <c r="N222" i="1"/>
  <c r="O222" i="1"/>
  <c r="N127" i="1"/>
  <c r="P127" i="1"/>
  <c r="O127" i="1"/>
  <c r="N204" i="1"/>
  <c r="O204" i="1"/>
  <c r="P204" i="1"/>
  <c r="N77" i="1"/>
  <c r="P77" i="1"/>
  <c r="O77" i="1"/>
  <c r="O86" i="1"/>
  <c r="P86" i="1"/>
  <c r="N86" i="1"/>
  <c r="O140" i="1"/>
  <c r="N140" i="1"/>
  <c r="P140" i="1"/>
  <c r="N68" i="1"/>
  <c r="O68" i="1"/>
  <c r="P68" i="1"/>
  <c r="P121" i="1"/>
  <c r="N121" i="1"/>
  <c r="O121" i="1"/>
  <c r="N174" i="1"/>
  <c r="O174" i="1"/>
  <c r="P174" i="1"/>
  <c r="O200" i="1"/>
  <c r="P200" i="1"/>
  <c r="N200" i="1"/>
  <c r="N207" i="1"/>
  <c r="P207" i="1"/>
  <c r="O207" i="1"/>
  <c r="P55" i="1"/>
  <c r="O55" i="1"/>
  <c r="N55" i="1"/>
  <c r="O90" i="1"/>
  <c r="N90" i="1"/>
  <c r="P90" i="1"/>
  <c r="P63" i="1"/>
  <c r="O63" i="1"/>
  <c r="N63" i="1"/>
  <c r="N175" i="1"/>
  <c r="P175" i="1"/>
  <c r="O175" i="1"/>
  <c r="N199" i="1"/>
  <c r="P199" i="1"/>
  <c r="O199" i="1"/>
  <c r="O57" i="1"/>
  <c r="N57" i="1"/>
  <c r="P57" i="1"/>
  <c r="O64" i="1"/>
  <c r="N64" i="1"/>
  <c r="P64" i="1"/>
  <c r="O111" i="1"/>
  <c r="P111" i="1"/>
  <c r="N111" i="1"/>
  <c r="N230" i="1"/>
  <c r="P230" i="1"/>
  <c r="O230" i="1"/>
  <c r="N131" i="1"/>
  <c r="P131" i="1"/>
  <c r="O131" i="1"/>
  <c r="N209" i="1"/>
  <c r="P209" i="1"/>
  <c r="O209" i="1"/>
  <c r="O5" i="1"/>
  <c r="P5" i="1"/>
  <c r="N5" i="1"/>
  <c r="O186" i="1"/>
  <c r="P186" i="1"/>
  <c r="N186" i="1"/>
  <c r="O72" i="1"/>
  <c r="P72" i="1"/>
  <c r="N72" i="1"/>
  <c r="O19" i="1"/>
  <c r="P19" i="1"/>
  <c r="N19" i="1"/>
  <c r="P149" i="1"/>
  <c r="N149" i="1"/>
  <c r="O149" i="1"/>
  <c r="P129" i="1"/>
  <c r="N129" i="1"/>
  <c r="O129" i="1"/>
  <c r="O17" i="1"/>
  <c r="N17" i="1"/>
  <c r="P17" i="1"/>
  <c r="N24" i="1"/>
  <c r="O24" i="1"/>
  <c r="P24" i="1"/>
  <c r="N60" i="1"/>
  <c r="P60" i="1"/>
  <c r="O60" i="1"/>
  <c r="O110" i="1"/>
  <c r="N110" i="1"/>
  <c r="P110" i="1"/>
  <c r="N96" i="1"/>
  <c r="P96" i="1"/>
  <c r="O96" i="1"/>
  <c r="P74" i="1"/>
  <c r="O74" i="1"/>
  <c r="N74" i="1"/>
  <c r="O134" i="1"/>
  <c r="P134" i="1"/>
  <c r="N134" i="1"/>
  <c r="N197" i="1"/>
  <c r="O197" i="1"/>
  <c r="P197" i="1"/>
  <c r="P150" i="1"/>
  <c r="O150" i="1"/>
  <c r="N150" i="1"/>
  <c r="N237" i="1"/>
  <c r="O237" i="1"/>
  <c r="P237" i="1"/>
  <c r="O73" i="1"/>
  <c r="P73" i="1"/>
  <c r="N73" i="1"/>
  <c r="O54" i="1"/>
  <c r="P54" i="1"/>
  <c r="N54" i="1"/>
  <c r="P231" i="1"/>
  <c r="N231" i="1"/>
  <c r="O231" i="1"/>
  <c r="N225" i="1"/>
  <c r="O225" i="1"/>
  <c r="P225" i="1"/>
  <c r="R183" i="1"/>
  <c r="U183" i="1"/>
  <c r="Q172" i="1"/>
  <c r="T172" i="1"/>
  <c r="S12" i="1"/>
  <c r="V12" i="1"/>
  <c r="R194" i="1"/>
  <c r="U194" i="1"/>
  <c r="U12" i="1"/>
  <c r="R12" i="1"/>
  <c r="V66" i="1"/>
  <c r="S66" i="1"/>
  <c r="Q12" i="1"/>
  <c r="T12" i="1"/>
  <c r="U66" i="1"/>
  <c r="R66" i="1"/>
  <c r="V172" i="1"/>
  <c r="S172" i="1"/>
  <c r="S183" i="1"/>
  <c r="V183" i="1"/>
  <c r="Q194" i="1"/>
  <c r="T194" i="1"/>
  <c r="T66" i="1"/>
  <c r="Q66" i="1"/>
  <c r="U172" i="1"/>
  <c r="R172" i="1"/>
  <c r="S194" i="1"/>
  <c r="V194" i="1"/>
  <c r="Q183" i="1"/>
  <c r="T183" i="1"/>
  <c r="AC67" i="1" l="1"/>
  <c r="AC72" i="1"/>
  <c r="AC34" i="1"/>
  <c r="X29" i="1"/>
  <c r="X67" i="1"/>
  <c r="AC29" i="1"/>
  <c r="AC9" i="1"/>
  <c r="AC47" i="1"/>
  <c r="O113" i="1"/>
  <c r="P113" i="1"/>
  <c r="N113" i="1"/>
  <c r="N155" i="1"/>
  <c r="P155" i="1"/>
  <c r="O155" i="1"/>
  <c r="N139" i="1"/>
  <c r="P139" i="1"/>
  <c r="O139" i="1"/>
  <c r="O31" i="1"/>
  <c r="P31" i="1"/>
  <c r="N31" i="1"/>
  <c r="N235" i="1"/>
  <c r="P235" i="1"/>
  <c r="O235" i="1"/>
  <c r="N236" i="1"/>
  <c r="P236" i="1"/>
  <c r="O236" i="1"/>
  <c r="N224" i="1"/>
  <c r="P224" i="1"/>
  <c r="O224" i="1"/>
  <c r="N41" i="1"/>
  <c r="P41" i="1"/>
  <c r="O41" i="1"/>
  <c r="N37" i="1"/>
  <c r="P37" i="1"/>
  <c r="O37" i="1"/>
  <c r="O97" i="1"/>
  <c r="P97" i="1"/>
  <c r="N97" i="1"/>
  <c r="P229" i="1"/>
  <c r="O229" i="1"/>
  <c r="N229" i="1"/>
  <c r="N101" i="1"/>
  <c r="P101" i="1"/>
  <c r="O101" i="1"/>
  <c r="N47" i="1"/>
  <c r="P47" i="1"/>
  <c r="O47" i="1"/>
  <c r="O38" i="1"/>
  <c r="P38" i="1"/>
  <c r="N38" i="1"/>
  <c r="O218" i="1"/>
  <c r="N218" i="1"/>
  <c r="P218" i="1"/>
  <c r="N119" i="1"/>
  <c r="O119" i="1"/>
  <c r="P119" i="1"/>
  <c r="N52" i="1"/>
  <c r="P52" i="1"/>
  <c r="O52" i="1"/>
  <c r="N214" i="1"/>
  <c r="P214" i="1"/>
  <c r="O214" i="1"/>
  <c r="P89" i="1"/>
  <c r="O89" i="1"/>
  <c r="N89" i="1"/>
  <c r="N9" i="1"/>
  <c r="P9" i="1"/>
  <c r="O9" i="1"/>
  <c r="P164" i="1"/>
  <c r="N164" i="1"/>
  <c r="O164" i="1"/>
  <c r="N43" i="1"/>
  <c r="P43" i="1"/>
  <c r="O43" i="1"/>
  <c r="N45" i="1"/>
  <c r="P45" i="1"/>
  <c r="O45" i="1"/>
  <c r="O161" i="1"/>
  <c r="P161" i="1"/>
  <c r="N161" i="1"/>
  <c r="N213" i="1"/>
  <c r="P213" i="1"/>
  <c r="O213" i="1"/>
  <c r="N219" i="1"/>
  <c r="P219" i="1"/>
  <c r="O219" i="1"/>
  <c r="N36" i="1"/>
  <c r="P36" i="1"/>
  <c r="O36" i="1"/>
  <c r="N79" i="1"/>
  <c r="P79" i="1"/>
  <c r="O79" i="1"/>
  <c r="N233" i="1"/>
  <c r="P233" i="1"/>
  <c r="O233" i="1"/>
  <c r="N159" i="1"/>
  <c r="P159" i="1"/>
  <c r="O159" i="1"/>
  <c r="N133" i="1"/>
  <c r="P133" i="1"/>
  <c r="O133" i="1"/>
  <c r="O232" i="1"/>
  <c r="P232" i="1"/>
  <c r="N232" i="1"/>
  <c r="N69" i="1"/>
  <c r="P69" i="1"/>
  <c r="O69" i="1"/>
  <c r="N40" i="1"/>
  <c r="P40" i="1"/>
  <c r="O40" i="1"/>
  <c r="N160" i="1"/>
  <c r="P160" i="1"/>
  <c r="O160" i="1"/>
  <c r="N28" i="1"/>
  <c r="P28" i="1"/>
  <c r="O28" i="1"/>
  <c r="O7" i="1"/>
  <c r="P7" i="1"/>
  <c r="N7" i="1"/>
  <c r="N34" i="1"/>
  <c r="P34" i="1"/>
  <c r="O34" i="1"/>
  <c r="P223" i="1"/>
  <c r="N223" i="1"/>
  <c r="O223" i="1"/>
  <c r="O185" i="1"/>
  <c r="P185" i="1"/>
  <c r="N185" i="1"/>
  <c r="N53" i="1"/>
  <c r="O53" i="1"/>
  <c r="P53" i="1"/>
  <c r="N208" i="1"/>
  <c r="P208" i="1"/>
  <c r="O208" i="1"/>
  <c r="N102" i="1"/>
  <c r="P102" i="1"/>
  <c r="O102" i="1"/>
  <c r="O162" i="1"/>
  <c r="P162" i="1"/>
  <c r="N162" i="1"/>
  <c r="N25" i="1"/>
  <c r="P25" i="1"/>
  <c r="O25" i="1"/>
  <c r="P82" i="1"/>
  <c r="O82" i="1"/>
  <c r="N82" i="1"/>
  <c r="O67" i="1"/>
  <c r="P67" i="1"/>
  <c r="N67" i="1"/>
  <c r="N178" i="1"/>
  <c r="P178" i="1"/>
  <c r="O178" i="1"/>
  <c r="N26" i="1"/>
  <c r="P26" i="1"/>
  <c r="O26" i="1"/>
  <c r="P206" i="1"/>
  <c r="O206" i="1"/>
  <c r="N206" i="1"/>
  <c r="N61" i="1"/>
  <c r="O61" i="1"/>
  <c r="P61" i="1"/>
  <c r="N165" i="1"/>
  <c r="P165" i="1"/>
  <c r="O165" i="1"/>
  <c r="N152" i="1"/>
  <c r="P152" i="1"/>
  <c r="O152" i="1"/>
  <c r="N62" i="1"/>
  <c r="O62" i="1"/>
  <c r="P62" i="1"/>
  <c r="N107" i="1"/>
  <c r="P107" i="1"/>
  <c r="O107" i="1"/>
  <c r="N109" i="1"/>
  <c r="O109" i="1"/>
  <c r="P109" i="1"/>
  <c r="P221" i="1"/>
  <c r="O221" i="1"/>
  <c r="N221" i="1"/>
  <c r="N50" i="1"/>
  <c r="O50" i="1"/>
  <c r="P50" i="1"/>
  <c r="O136" i="1"/>
  <c r="P136" i="1"/>
  <c r="N136" i="1"/>
  <c r="P227" i="1"/>
  <c r="N227" i="1"/>
  <c r="O227" i="1"/>
  <c r="N138" i="1"/>
  <c r="P138" i="1"/>
  <c r="O138" i="1"/>
  <c r="N123" i="1"/>
  <c r="P123" i="1"/>
  <c r="O123" i="1"/>
  <c r="O18" i="1"/>
  <c r="P18" i="1"/>
  <c r="N18" i="1"/>
  <c r="O168" i="1"/>
  <c r="P168" i="1"/>
  <c r="N168" i="1"/>
  <c r="N228" i="1"/>
  <c r="P228" i="1"/>
  <c r="O228" i="1"/>
  <c r="N10" i="1"/>
  <c r="P10" i="1"/>
  <c r="O10" i="1"/>
  <c r="N112" i="1"/>
  <c r="P112" i="1"/>
  <c r="O112" i="1"/>
  <c r="N166" i="1"/>
  <c r="P166" i="1"/>
  <c r="O166" i="1"/>
  <c r="N42" i="1"/>
  <c r="P42" i="1"/>
  <c r="O42" i="1"/>
  <c r="N153" i="1"/>
  <c r="O153" i="1"/>
  <c r="P153" i="1"/>
  <c r="N6" i="1"/>
  <c r="P6" i="1"/>
  <c r="O6" i="1"/>
  <c r="N15" i="1"/>
  <c r="P15" i="1"/>
  <c r="O15" i="1"/>
  <c r="N100" i="1"/>
  <c r="P100" i="1"/>
  <c r="O100" i="1"/>
  <c r="N4" i="1"/>
  <c r="O4" i="1"/>
  <c r="P4" i="1"/>
  <c r="O202" i="1"/>
  <c r="N202" i="1"/>
  <c r="P202" i="1"/>
  <c r="N137" i="1"/>
  <c r="P137" i="1"/>
  <c r="O137" i="1"/>
  <c r="N46" i="1"/>
  <c r="P46" i="1"/>
  <c r="O46" i="1"/>
  <c r="O170" i="1"/>
  <c r="N170" i="1"/>
  <c r="P170" i="1"/>
  <c r="N108" i="1"/>
  <c r="P108" i="1"/>
  <c r="O108" i="1"/>
  <c r="N78" i="1"/>
  <c r="P78" i="1"/>
  <c r="O78" i="1"/>
  <c r="N234" i="1"/>
  <c r="P234" i="1"/>
  <c r="O234" i="1"/>
  <c r="O154" i="1"/>
  <c r="N154" i="1"/>
  <c r="P154" i="1"/>
  <c r="N203" i="1"/>
  <c r="P203" i="1"/>
  <c r="O203" i="1"/>
  <c r="N98" i="1"/>
  <c r="P98" i="1"/>
  <c r="O98" i="1"/>
  <c r="O59" i="1"/>
  <c r="N59" i="1"/>
  <c r="P59" i="1"/>
  <c r="N70" i="1"/>
  <c r="P70" i="1"/>
  <c r="O70" i="1"/>
  <c r="N58" i="1"/>
  <c r="P58" i="1"/>
  <c r="O58" i="1"/>
  <c r="O217" i="1"/>
  <c r="P217" i="1"/>
  <c r="N217" i="1"/>
  <c r="O144" i="1"/>
  <c r="N144" i="1"/>
  <c r="P144" i="1"/>
  <c r="N51" i="1"/>
  <c r="P51" i="1"/>
  <c r="O51" i="1"/>
  <c r="O99" i="1"/>
  <c r="P99" i="1"/>
  <c r="N99" i="1"/>
  <c r="P29" i="1"/>
  <c r="O29" i="1"/>
  <c r="N29" i="1"/>
  <c r="N132" i="1"/>
  <c r="P132" i="1"/>
  <c r="O132" i="1"/>
  <c r="N157" i="1"/>
  <c r="P157" i="1"/>
  <c r="O157" i="1"/>
  <c r="N84" i="1"/>
  <c r="P84" i="1"/>
  <c r="O84" i="1"/>
  <c r="T64" i="1"/>
  <c r="Q64" i="1"/>
  <c r="R175" i="1"/>
  <c r="U175" i="1"/>
  <c r="R90" i="1"/>
  <c r="U90" i="1"/>
  <c r="V200" i="1"/>
  <c r="S200" i="1"/>
  <c r="V68" i="1"/>
  <c r="S68" i="1"/>
  <c r="U86" i="1"/>
  <c r="R86" i="1"/>
  <c r="S127" i="1"/>
  <c r="V127" i="1"/>
  <c r="Q210" i="1"/>
  <c r="T210" i="1"/>
  <c r="R106" i="1"/>
  <c r="U106" i="1"/>
  <c r="R130" i="1"/>
  <c r="U130" i="1"/>
  <c r="Q48" i="1"/>
  <c r="T48" i="1"/>
  <c r="S49" i="1"/>
  <c r="V49" i="1"/>
  <c r="U95" i="1"/>
  <c r="R95" i="1"/>
  <c r="T56" i="1"/>
  <c r="Q56" i="1"/>
  <c r="T180" i="1"/>
  <c r="Q180" i="1"/>
  <c r="T93" i="1"/>
  <c r="Q93" i="1"/>
  <c r="V135" i="1"/>
  <c r="S135" i="1"/>
  <c r="S75" i="1"/>
  <c r="V75" i="1"/>
  <c r="T85" i="1"/>
  <c r="Q85" i="1"/>
  <c r="S181" i="1"/>
  <c r="V181" i="1"/>
  <c r="Q158" i="1"/>
  <c r="T158" i="1"/>
  <c r="R192" i="1"/>
  <c r="U192" i="1"/>
  <c r="R103" i="1"/>
  <c r="U103" i="1"/>
  <c r="Q189" i="1"/>
  <c r="T189" i="1"/>
  <c r="S76" i="1"/>
  <c r="V76" i="1"/>
  <c r="R3" i="1"/>
  <c r="U3" i="1"/>
  <c r="S32" i="1"/>
  <c r="V32" i="1"/>
  <c r="V215" i="1"/>
  <c r="S215" i="1"/>
  <c r="R216" i="1"/>
  <c r="U216" i="1"/>
  <c r="U126" i="1"/>
  <c r="R126" i="1"/>
  <c r="V23" i="1"/>
  <c r="S23" i="1"/>
  <c r="V237" i="1"/>
  <c r="S237" i="1"/>
  <c r="Q197" i="1"/>
  <c r="T197" i="1"/>
  <c r="S96" i="1"/>
  <c r="V96" i="1"/>
  <c r="V24" i="1"/>
  <c r="S24" i="1"/>
  <c r="S129" i="1"/>
  <c r="V129" i="1"/>
  <c r="S72" i="1"/>
  <c r="V72" i="1"/>
  <c r="R209" i="1"/>
  <c r="U209" i="1"/>
  <c r="T230" i="1"/>
  <c r="Q230" i="1"/>
  <c r="R212" i="1"/>
  <c r="U212" i="1"/>
  <c r="V226" i="1"/>
  <c r="S226" i="1"/>
  <c r="R151" i="1"/>
  <c r="U151" i="1"/>
  <c r="R35" i="1"/>
  <c r="U35" i="1"/>
  <c r="T191" i="1"/>
  <c r="Q191" i="1"/>
  <c r="V71" i="1"/>
  <c r="S71" i="1"/>
  <c r="Q30" i="1"/>
  <c r="T30" i="1"/>
  <c r="U184" i="1"/>
  <c r="R184" i="1"/>
  <c r="Q169" i="1"/>
  <c r="T169" i="1"/>
  <c r="U188" i="1"/>
  <c r="R188" i="1"/>
  <c r="T171" i="1"/>
  <c r="Q171" i="1"/>
  <c r="S148" i="1"/>
  <c r="V148" i="1"/>
  <c r="T96" i="1"/>
  <c r="Q96" i="1"/>
  <c r="R149" i="1"/>
  <c r="U149" i="1"/>
  <c r="V209" i="1"/>
  <c r="S209" i="1"/>
  <c r="R64" i="1"/>
  <c r="U64" i="1"/>
  <c r="T55" i="1"/>
  <c r="Q55" i="1"/>
  <c r="U68" i="1"/>
  <c r="R68" i="1"/>
  <c r="Q127" i="1"/>
  <c r="T127" i="1"/>
  <c r="S130" i="1"/>
  <c r="V130" i="1"/>
  <c r="S167" i="1"/>
  <c r="V167" i="1"/>
  <c r="V56" i="1"/>
  <c r="S56" i="1"/>
  <c r="S141" i="1"/>
  <c r="V141" i="1"/>
  <c r="R135" i="1"/>
  <c r="U135" i="1"/>
  <c r="R85" i="1"/>
  <c r="U85" i="1"/>
  <c r="S205" i="1"/>
  <c r="V205" i="1"/>
  <c r="V103" i="1"/>
  <c r="S103" i="1"/>
  <c r="S212" i="1"/>
  <c r="V212" i="1"/>
  <c r="T65" i="1"/>
  <c r="Q65" i="1"/>
  <c r="V191" i="1"/>
  <c r="S191" i="1"/>
  <c r="V184" i="1"/>
  <c r="S184" i="1"/>
  <c r="S188" i="1"/>
  <c r="V188" i="1"/>
  <c r="T76" i="1"/>
  <c r="Q76" i="1"/>
  <c r="T182" i="1"/>
  <c r="Q182" i="1"/>
  <c r="V44" i="1"/>
  <c r="S44" i="1"/>
  <c r="Q54" i="1"/>
  <c r="T54" i="1"/>
  <c r="S134" i="1"/>
  <c r="V134" i="1"/>
  <c r="Q24" i="1"/>
  <c r="T24" i="1"/>
  <c r="Q186" i="1"/>
  <c r="T186" i="1"/>
  <c r="V111" i="1"/>
  <c r="S111" i="1"/>
  <c r="T175" i="1"/>
  <c r="Q175" i="1"/>
  <c r="V174" i="1"/>
  <c r="S174" i="1"/>
  <c r="V77" i="1"/>
  <c r="S77" i="1"/>
  <c r="S210" i="1"/>
  <c r="V210" i="1"/>
  <c r="V115" i="1"/>
  <c r="S115" i="1"/>
  <c r="T167" i="1"/>
  <c r="Q167" i="1"/>
  <c r="R56" i="1"/>
  <c r="U56" i="1"/>
  <c r="U117" i="1"/>
  <c r="R117" i="1"/>
  <c r="T91" i="1"/>
  <c r="Q91" i="1"/>
  <c r="Q181" i="1"/>
  <c r="T181" i="1"/>
  <c r="U27" i="1"/>
  <c r="R27" i="1"/>
  <c r="U220" i="1"/>
  <c r="R220" i="1"/>
  <c r="T226" i="1"/>
  <c r="Q226" i="1"/>
  <c r="Q125" i="1"/>
  <c r="T125" i="1"/>
  <c r="Q13" i="1"/>
  <c r="T13" i="1"/>
  <c r="T184" i="1"/>
  <c r="Q184" i="1"/>
  <c r="Q87" i="1"/>
  <c r="T87" i="1"/>
  <c r="Q3" i="1"/>
  <c r="T3" i="1"/>
  <c r="T120" i="1"/>
  <c r="Q120" i="1"/>
  <c r="Q44" i="1"/>
  <c r="T44" i="1"/>
  <c r="T225" i="1"/>
  <c r="Q225" i="1"/>
  <c r="Q150" i="1"/>
  <c r="T150" i="1"/>
  <c r="T110" i="1"/>
  <c r="Q110" i="1"/>
  <c r="S149" i="1"/>
  <c r="V149" i="1"/>
  <c r="R131" i="1"/>
  <c r="U131" i="1"/>
  <c r="T57" i="1"/>
  <c r="Q57" i="1"/>
  <c r="R174" i="1"/>
  <c r="U174" i="1"/>
  <c r="Q77" i="1"/>
  <c r="T77" i="1"/>
  <c r="R147" i="1"/>
  <c r="U147" i="1"/>
  <c r="T115" i="1"/>
  <c r="Q115" i="1"/>
  <c r="R167" i="1"/>
  <c r="U167" i="1"/>
  <c r="S173" i="1"/>
  <c r="V173" i="1"/>
  <c r="T117" i="1"/>
  <c r="Q117" i="1"/>
  <c r="R91" i="1"/>
  <c r="U91" i="1"/>
  <c r="U156" i="1"/>
  <c r="R156" i="1"/>
  <c r="S27" i="1"/>
  <c r="V27" i="1"/>
  <c r="V220" i="1"/>
  <c r="S220" i="1"/>
  <c r="R198" i="1"/>
  <c r="U198" i="1"/>
  <c r="S125" i="1"/>
  <c r="V125" i="1"/>
  <c r="U13" i="1"/>
  <c r="R13" i="1"/>
  <c r="S22" i="1"/>
  <c r="V22" i="1"/>
  <c r="S87" i="1"/>
  <c r="V87" i="1"/>
  <c r="R33" i="1"/>
  <c r="U33" i="1"/>
  <c r="R182" i="1"/>
  <c r="U182" i="1"/>
  <c r="S92" i="1"/>
  <c r="V92" i="1"/>
  <c r="S88" i="1"/>
  <c r="V88" i="1"/>
  <c r="R54" i="1"/>
  <c r="U54" i="1"/>
  <c r="T74" i="1"/>
  <c r="Q74" i="1"/>
  <c r="Q17" i="1"/>
  <c r="T17" i="1"/>
  <c r="R186" i="1"/>
  <c r="U186" i="1"/>
  <c r="R57" i="1"/>
  <c r="U57" i="1"/>
  <c r="R207" i="1"/>
  <c r="U207" i="1"/>
  <c r="T140" i="1"/>
  <c r="Q140" i="1"/>
  <c r="V204" i="1"/>
  <c r="S204" i="1"/>
  <c r="V147" i="1"/>
  <c r="S147" i="1"/>
  <c r="R128" i="1"/>
  <c r="U128" i="1"/>
  <c r="R104" i="1"/>
  <c r="U104" i="1"/>
  <c r="T124" i="1"/>
  <c r="Q124" i="1"/>
  <c r="R21" i="1"/>
  <c r="U21" i="1"/>
  <c r="R193" i="1"/>
  <c r="U193" i="1"/>
  <c r="V195" i="1"/>
  <c r="S195" i="1"/>
  <c r="S238" i="1"/>
  <c r="V238" i="1"/>
  <c r="S198" i="1"/>
  <c r="V198" i="1"/>
  <c r="R125" i="1"/>
  <c r="U125" i="1"/>
  <c r="S81" i="1"/>
  <c r="V81" i="1"/>
  <c r="R145" i="1"/>
  <c r="U145" i="1"/>
  <c r="S201" i="1"/>
  <c r="V201" i="1"/>
  <c r="T33" i="1"/>
  <c r="Q33" i="1"/>
  <c r="U120" i="1"/>
  <c r="R120" i="1"/>
  <c r="U88" i="1"/>
  <c r="R88" i="1"/>
  <c r="T73" i="1"/>
  <c r="Q73" i="1"/>
  <c r="R74" i="1"/>
  <c r="U74" i="1"/>
  <c r="R17" i="1"/>
  <c r="U17" i="1"/>
  <c r="T5" i="1"/>
  <c r="Q5" i="1"/>
  <c r="U199" i="1"/>
  <c r="R199" i="1"/>
  <c r="V207" i="1"/>
  <c r="S207" i="1"/>
  <c r="U140" i="1"/>
  <c r="R140" i="1"/>
  <c r="Q114" i="1"/>
  <c r="T114" i="1"/>
  <c r="T146" i="1"/>
  <c r="Q146" i="1"/>
  <c r="T187" i="1"/>
  <c r="Q187" i="1"/>
  <c r="U143" i="1"/>
  <c r="R143" i="1"/>
  <c r="R173" i="1"/>
  <c r="U173" i="1"/>
  <c r="T39" i="1"/>
  <c r="Q39" i="1"/>
  <c r="V179" i="1"/>
  <c r="S179" i="1"/>
  <c r="U195" i="1"/>
  <c r="R195" i="1"/>
  <c r="U238" i="1"/>
  <c r="R238" i="1"/>
  <c r="T198" i="1"/>
  <c r="Q198" i="1"/>
  <c r="S122" i="1"/>
  <c r="V122" i="1"/>
  <c r="T190" i="1"/>
  <c r="Q190" i="1"/>
  <c r="R22" i="1"/>
  <c r="U22" i="1"/>
  <c r="T201" i="1"/>
  <c r="Q201" i="1"/>
  <c r="V231" i="1"/>
  <c r="S231" i="1"/>
  <c r="V73" i="1"/>
  <c r="S73" i="1"/>
  <c r="S197" i="1"/>
  <c r="V197" i="1"/>
  <c r="S74" i="1"/>
  <c r="V74" i="1"/>
  <c r="V60" i="1"/>
  <c r="S60" i="1"/>
  <c r="R129" i="1"/>
  <c r="U129" i="1"/>
  <c r="U19" i="1"/>
  <c r="R19" i="1"/>
  <c r="V5" i="1"/>
  <c r="S5" i="1"/>
  <c r="R230" i="1"/>
  <c r="U230" i="1"/>
  <c r="V199" i="1"/>
  <c r="S199" i="1"/>
  <c r="V90" i="1"/>
  <c r="S90" i="1"/>
  <c r="T207" i="1"/>
  <c r="Q207" i="1"/>
  <c r="T121" i="1"/>
  <c r="Q121" i="1"/>
  <c r="Q86" i="1"/>
  <c r="T86" i="1"/>
  <c r="T204" i="1"/>
  <c r="Q204" i="1"/>
  <c r="R114" i="1"/>
  <c r="U114" i="1"/>
  <c r="T106" i="1"/>
  <c r="Q106" i="1"/>
  <c r="R146" i="1"/>
  <c r="U146" i="1"/>
  <c r="V187" i="1"/>
  <c r="S187" i="1"/>
  <c r="U49" i="1"/>
  <c r="R49" i="1"/>
  <c r="T143" i="1"/>
  <c r="Q143" i="1"/>
  <c r="S16" i="1"/>
  <c r="V16" i="1"/>
  <c r="V180" i="1"/>
  <c r="S180" i="1"/>
  <c r="U124" i="1"/>
  <c r="R124" i="1"/>
  <c r="U39" i="1"/>
  <c r="R39" i="1"/>
  <c r="R75" i="1"/>
  <c r="U75" i="1"/>
  <c r="S118" i="1"/>
  <c r="V118" i="1"/>
  <c r="R179" i="1"/>
  <c r="U179" i="1"/>
  <c r="U158" i="1"/>
  <c r="R158" i="1"/>
  <c r="T195" i="1"/>
  <c r="Q195" i="1"/>
  <c r="T83" i="1"/>
  <c r="Q83" i="1"/>
  <c r="U189" i="1"/>
  <c r="R189" i="1"/>
  <c r="V211" i="1"/>
  <c r="S211" i="1"/>
  <c r="T151" i="1"/>
  <c r="Q151" i="1"/>
  <c r="R116" i="1"/>
  <c r="U116" i="1"/>
  <c r="T122" i="1"/>
  <c r="Q122" i="1"/>
  <c r="Q71" i="1"/>
  <c r="T71" i="1"/>
  <c r="U190" i="1"/>
  <c r="R190" i="1"/>
  <c r="U94" i="1"/>
  <c r="R94" i="1"/>
  <c r="V169" i="1"/>
  <c r="S169" i="1"/>
  <c r="Q145" i="1"/>
  <c r="T145" i="1"/>
  <c r="R142" i="1"/>
  <c r="U142" i="1"/>
  <c r="Q148" i="1"/>
  <c r="T148" i="1"/>
  <c r="S177" i="1"/>
  <c r="V177" i="1"/>
  <c r="R163" i="1"/>
  <c r="U163" i="1"/>
  <c r="T32" i="1"/>
  <c r="Q32" i="1"/>
  <c r="Q105" i="1"/>
  <c r="T105" i="1"/>
  <c r="S14" i="1"/>
  <c r="V14" i="1"/>
  <c r="T126" i="1"/>
  <c r="Q126" i="1"/>
  <c r="S20" i="1"/>
  <c r="V20" i="1"/>
  <c r="V225" i="1"/>
  <c r="S225" i="1"/>
  <c r="U237" i="1"/>
  <c r="R237" i="1"/>
  <c r="Q134" i="1"/>
  <c r="T134" i="1"/>
  <c r="U24" i="1"/>
  <c r="R24" i="1"/>
  <c r="R72" i="1"/>
  <c r="U72" i="1"/>
  <c r="T111" i="1"/>
  <c r="Q111" i="1"/>
  <c r="V175" i="1"/>
  <c r="S175" i="1"/>
  <c r="U200" i="1"/>
  <c r="R200" i="1"/>
  <c r="R77" i="1"/>
  <c r="U77" i="1"/>
  <c r="R210" i="1"/>
  <c r="U210" i="1"/>
  <c r="V80" i="1"/>
  <c r="S80" i="1"/>
  <c r="S48" i="1"/>
  <c r="V48" i="1"/>
  <c r="S95" i="1"/>
  <c r="V95" i="1"/>
  <c r="V93" i="1"/>
  <c r="S93" i="1"/>
  <c r="S91" i="1"/>
  <c r="V91" i="1"/>
  <c r="R181" i="1"/>
  <c r="U181" i="1"/>
  <c r="S192" i="1"/>
  <c r="V192" i="1"/>
  <c r="Q220" i="1"/>
  <c r="T220" i="1"/>
  <c r="R226" i="1"/>
  <c r="U226" i="1"/>
  <c r="S35" i="1"/>
  <c r="V35" i="1"/>
  <c r="S13" i="1"/>
  <c r="V13" i="1"/>
  <c r="R30" i="1"/>
  <c r="U30" i="1"/>
  <c r="Q176" i="1"/>
  <c r="T176" i="1"/>
  <c r="R171" i="1"/>
  <c r="U171" i="1"/>
  <c r="S3" i="1"/>
  <c r="V3" i="1"/>
  <c r="T215" i="1"/>
  <c r="Q215" i="1"/>
  <c r="Q216" i="1"/>
  <c r="T216" i="1"/>
  <c r="Q23" i="1"/>
  <c r="T23" i="1"/>
  <c r="R225" i="1"/>
  <c r="U225" i="1"/>
  <c r="T237" i="1"/>
  <c r="Q237" i="1"/>
  <c r="V110" i="1"/>
  <c r="S110" i="1"/>
  <c r="T149" i="1"/>
  <c r="Q149" i="1"/>
  <c r="T209" i="1"/>
  <c r="Q209" i="1"/>
  <c r="S57" i="1"/>
  <c r="V57" i="1"/>
  <c r="R55" i="1"/>
  <c r="U55" i="1"/>
  <c r="Q68" i="1"/>
  <c r="T68" i="1"/>
  <c r="R222" i="1"/>
  <c r="U222" i="1"/>
  <c r="T80" i="1"/>
  <c r="Q80" i="1"/>
  <c r="R48" i="1"/>
  <c r="U48" i="1"/>
  <c r="T104" i="1"/>
  <c r="Q104" i="1"/>
  <c r="Q141" i="1"/>
  <c r="T141" i="1"/>
  <c r="T135" i="1"/>
  <c r="Q135" i="1"/>
  <c r="S193" i="1"/>
  <c r="V193" i="1"/>
  <c r="T205" i="1"/>
  <c r="Q205" i="1"/>
  <c r="Q103" i="1"/>
  <c r="T103" i="1"/>
  <c r="S8" i="1"/>
  <c r="V8" i="1"/>
  <c r="V65" i="1"/>
  <c r="S65" i="1"/>
  <c r="R191" i="1"/>
  <c r="U191" i="1"/>
  <c r="R81" i="1"/>
  <c r="U81" i="1"/>
  <c r="R176" i="1"/>
  <c r="U176" i="1"/>
  <c r="S171" i="1"/>
  <c r="V171" i="1"/>
  <c r="V33" i="1"/>
  <c r="S33" i="1"/>
  <c r="V182" i="1"/>
  <c r="S182" i="1"/>
  <c r="S216" i="1"/>
  <c r="V216" i="1"/>
  <c r="Q88" i="1"/>
  <c r="T88" i="1"/>
  <c r="S54" i="1"/>
  <c r="V54" i="1"/>
  <c r="R134" i="1"/>
  <c r="U134" i="1"/>
  <c r="V17" i="1"/>
  <c r="S17" i="1"/>
  <c r="V186" i="1"/>
  <c r="S186" i="1"/>
  <c r="R111" i="1"/>
  <c r="U111" i="1"/>
  <c r="Q63" i="1"/>
  <c r="T63" i="1"/>
  <c r="S55" i="1"/>
  <c r="V55" i="1"/>
  <c r="S140" i="1"/>
  <c r="V140" i="1"/>
  <c r="T222" i="1"/>
  <c r="Q222" i="1"/>
  <c r="R80" i="1"/>
  <c r="U80" i="1"/>
  <c r="Q128" i="1"/>
  <c r="T128" i="1"/>
  <c r="S104" i="1"/>
  <c r="V104" i="1"/>
  <c r="R141" i="1"/>
  <c r="U141" i="1"/>
  <c r="T21" i="1"/>
  <c r="Q21" i="1"/>
  <c r="T193" i="1"/>
  <c r="Q193" i="1"/>
  <c r="U205" i="1"/>
  <c r="R205" i="1"/>
  <c r="T238" i="1"/>
  <c r="Q238" i="1"/>
  <c r="T8" i="1"/>
  <c r="Q8" i="1"/>
  <c r="R65" i="1"/>
  <c r="U65" i="1"/>
  <c r="U196" i="1"/>
  <c r="R196" i="1"/>
  <c r="T81" i="1"/>
  <c r="Q81" i="1"/>
  <c r="S176" i="1"/>
  <c r="V176" i="1"/>
  <c r="U201" i="1"/>
  <c r="R201" i="1"/>
  <c r="Q11" i="1"/>
  <c r="T11" i="1"/>
  <c r="S120" i="1"/>
  <c r="V120" i="1"/>
  <c r="R44" i="1"/>
  <c r="U44" i="1"/>
  <c r="R231" i="1"/>
  <c r="U231" i="1"/>
  <c r="R150" i="1"/>
  <c r="U150" i="1"/>
  <c r="R110" i="1"/>
  <c r="U110" i="1"/>
  <c r="T19" i="1"/>
  <c r="Q19" i="1"/>
  <c r="S131" i="1"/>
  <c r="V131" i="1"/>
  <c r="R63" i="1"/>
  <c r="U63" i="1"/>
  <c r="T174" i="1"/>
  <c r="Q174" i="1"/>
  <c r="S222" i="1"/>
  <c r="V222" i="1"/>
  <c r="V146" i="1"/>
  <c r="S146" i="1"/>
  <c r="U115" i="1"/>
  <c r="R115" i="1"/>
  <c r="S143" i="1"/>
  <c r="V143" i="1"/>
  <c r="T173" i="1"/>
  <c r="Q173" i="1"/>
  <c r="S117" i="1"/>
  <c r="V117" i="1"/>
  <c r="Q118" i="1"/>
  <c r="T118" i="1"/>
  <c r="S156" i="1"/>
  <c r="V156" i="1"/>
  <c r="T27" i="1"/>
  <c r="Q27" i="1"/>
  <c r="U8" i="1"/>
  <c r="R8" i="1"/>
  <c r="Q116" i="1"/>
  <c r="T116" i="1"/>
  <c r="V196" i="1"/>
  <c r="S196" i="1"/>
  <c r="S190" i="1"/>
  <c r="V190" i="1"/>
  <c r="T22" i="1"/>
  <c r="Q22" i="1"/>
  <c r="R87" i="1"/>
  <c r="U87" i="1"/>
  <c r="Q177" i="1"/>
  <c r="T177" i="1"/>
  <c r="R11" i="1"/>
  <c r="U11" i="1"/>
  <c r="U105" i="1"/>
  <c r="R105" i="1"/>
  <c r="T92" i="1"/>
  <c r="Q92" i="1"/>
  <c r="T20" i="1"/>
  <c r="Q20" i="1"/>
  <c r="Q231" i="1"/>
  <c r="T231" i="1"/>
  <c r="S150" i="1"/>
  <c r="V150" i="1"/>
  <c r="R60" i="1"/>
  <c r="U60" i="1"/>
  <c r="V19" i="1"/>
  <c r="S19" i="1"/>
  <c r="Q131" i="1"/>
  <c r="T131" i="1"/>
  <c r="V63" i="1"/>
  <c r="S63" i="1"/>
  <c r="R121" i="1"/>
  <c r="U121" i="1"/>
  <c r="R204" i="1"/>
  <c r="U204" i="1"/>
  <c r="Q147" i="1"/>
  <c r="T147" i="1"/>
  <c r="S128" i="1"/>
  <c r="V128" i="1"/>
  <c r="R16" i="1"/>
  <c r="U16" i="1"/>
  <c r="V124" i="1"/>
  <c r="S124" i="1"/>
  <c r="S21" i="1"/>
  <c r="V21" i="1"/>
  <c r="R118" i="1"/>
  <c r="U118" i="1"/>
  <c r="Q156" i="1"/>
  <c r="T156" i="1"/>
  <c r="S83" i="1"/>
  <c r="V83" i="1"/>
  <c r="R211" i="1"/>
  <c r="U211" i="1"/>
  <c r="V116" i="1"/>
  <c r="S116" i="1"/>
  <c r="Q196" i="1"/>
  <c r="T196" i="1"/>
  <c r="T94" i="1"/>
  <c r="Q94" i="1"/>
  <c r="S145" i="1"/>
  <c r="V145" i="1"/>
  <c r="Q142" i="1"/>
  <c r="T142" i="1"/>
  <c r="R177" i="1"/>
  <c r="U177" i="1"/>
  <c r="V163" i="1"/>
  <c r="S163" i="1"/>
  <c r="S11" i="1"/>
  <c r="V11" i="1"/>
  <c r="V105" i="1"/>
  <c r="S105" i="1"/>
  <c r="U14" i="1"/>
  <c r="R14" i="1"/>
  <c r="U92" i="1"/>
  <c r="R92" i="1"/>
  <c r="U20" i="1"/>
  <c r="R20" i="1"/>
  <c r="R73" i="1"/>
  <c r="U73" i="1"/>
  <c r="R197" i="1"/>
  <c r="U197" i="1"/>
  <c r="R96" i="1"/>
  <c r="U96" i="1"/>
  <c r="Q60" i="1"/>
  <c r="T60" i="1"/>
  <c r="Q129" i="1"/>
  <c r="T129" i="1"/>
  <c r="T72" i="1"/>
  <c r="Q72" i="1"/>
  <c r="R5" i="1"/>
  <c r="U5" i="1"/>
  <c r="V230" i="1"/>
  <c r="S230" i="1"/>
  <c r="V64" i="1"/>
  <c r="S64" i="1"/>
  <c r="Q199" i="1"/>
  <c r="T199" i="1"/>
  <c r="T90" i="1"/>
  <c r="Q90" i="1"/>
  <c r="Q200" i="1"/>
  <c r="T200" i="1"/>
  <c r="V121" i="1"/>
  <c r="S121" i="1"/>
  <c r="S86" i="1"/>
  <c r="V86" i="1"/>
  <c r="R127" i="1"/>
  <c r="U127" i="1"/>
  <c r="V114" i="1"/>
  <c r="S114" i="1"/>
  <c r="V106" i="1"/>
  <c r="S106" i="1"/>
  <c r="Q130" i="1"/>
  <c r="T130" i="1"/>
  <c r="U187" i="1"/>
  <c r="R187" i="1"/>
  <c r="Q49" i="1"/>
  <c r="T49" i="1"/>
  <c r="Q95" i="1"/>
  <c r="T95" i="1"/>
  <c r="T16" i="1"/>
  <c r="Q16" i="1"/>
  <c r="R180" i="1"/>
  <c r="U180" i="1"/>
  <c r="R93" i="1"/>
  <c r="U93" i="1"/>
  <c r="S39" i="1"/>
  <c r="V39" i="1"/>
  <c r="Q75" i="1"/>
  <c r="T75" i="1"/>
  <c r="V85" i="1"/>
  <c r="S85" i="1"/>
  <c r="T179" i="1"/>
  <c r="Q179" i="1"/>
  <c r="V158" i="1"/>
  <c r="S158" i="1"/>
  <c r="Q192" i="1"/>
  <c r="T192" i="1"/>
  <c r="U83" i="1"/>
  <c r="R83" i="1"/>
  <c r="V189" i="1"/>
  <c r="S189" i="1"/>
  <c r="Q212" i="1"/>
  <c r="T212" i="1"/>
  <c r="T211" i="1"/>
  <c r="Q211" i="1"/>
  <c r="V151" i="1"/>
  <c r="S151" i="1"/>
  <c r="T35" i="1"/>
  <c r="Q35" i="1"/>
  <c r="R122" i="1"/>
  <c r="U122" i="1"/>
  <c r="R71" i="1"/>
  <c r="U71" i="1"/>
  <c r="S30" i="1"/>
  <c r="V30" i="1"/>
  <c r="S94" i="1"/>
  <c r="V94" i="1"/>
  <c r="R169" i="1"/>
  <c r="U169" i="1"/>
  <c r="Q188" i="1"/>
  <c r="T188" i="1"/>
  <c r="V142" i="1"/>
  <c r="S142" i="1"/>
  <c r="R148" i="1"/>
  <c r="U148" i="1"/>
  <c r="U76" i="1"/>
  <c r="R76" i="1"/>
  <c r="Q163" i="1"/>
  <c r="T163" i="1"/>
  <c r="U32" i="1"/>
  <c r="R32" i="1"/>
  <c r="R215" i="1"/>
  <c r="U215" i="1"/>
  <c r="T14" i="1"/>
  <c r="Q14" i="1"/>
  <c r="S126" i="1"/>
  <c r="V126" i="1"/>
  <c r="R23" i="1"/>
  <c r="U23" i="1"/>
  <c r="AH14" i="1" l="1"/>
  <c r="AC24" i="1"/>
  <c r="AC4" i="1"/>
  <c r="X9" i="1"/>
  <c r="AE46" i="1"/>
  <c r="AB70" i="1"/>
  <c r="AC42" i="1"/>
  <c r="AC57" i="1"/>
  <c r="X47" i="1"/>
  <c r="AH9" i="1"/>
  <c r="AG70" i="1"/>
  <c r="AA68" i="1"/>
  <c r="AG71" i="1"/>
  <c r="AF71" i="1"/>
  <c r="AE73" i="1"/>
  <c r="AH62" i="1"/>
  <c r="X62" i="1"/>
  <c r="AA70" i="1"/>
  <c r="X72" i="1"/>
  <c r="AG49" i="1"/>
  <c r="Z70" i="1"/>
  <c r="AE68" i="1"/>
  <c r="AE70" i="1"/>
  <c r="AF46" i="1"/>
  <c r="AF49" i="1"/>
  <c r="X4" i="1"/>
  <c r="X42" i="1"/>
  <c r="AG48" i="1"/>
  <c r="AF48" i="1"/>
  <c r="AE48" i="1"/>
  <c r="AJ48" i="1"/>
  <c r="AC19" i="1"/>
  <c r="AH29" i="1"/>
  <c r="AH67" i="1"/>
  <c r="AF68" i="1"/>
  <c r="AF70" i="1"/>
  <c r="AC62" i="1"/>
  <c r="Z68" i="1"/>
  <c r="AH19" i="1"/>
  <c r="AH57" i="1"/>
  <c r="AE66" i="1"/>
  <c r="Z66" i="1"/>
  <c r="AB66" i="1"/>
  <c r="AF66" i="1"/>
  <c r="AA66" i="1"/>
  <c r="AG66" i="1"/>
  <c r="AG47" i="1"/>
  <c r="AF47" i="1"/>
  <c r="AE47" i="1"/>
  <c r="AE71" i="1"/>
  <c r="AH24" i="1"/>
  <c r="AE75" i="1"/>
  <c r="AG75" i="1"/>
  <c r="AF75" i="1"/>
  <c r="AF73" i="1"/>
  <c r="X14" i="1"/>
  <c r="X52" i="1"/>
  <c r="Z69" i="1"/>
  <c r="AB69" i="1"/>
  <c r="AG69" i="1"/>
  <c r="AF69" i="1"/>
  <c r="AE69" i="1"/>
  <c r="AA69" i="1"/>
  <c r="AG50" i="1"/>
  <c r="AG74" i="1"/>
  <c r="AF74" i="1"/>
  <c r="AE74" i="1"/>
  <c r="AG73" i="1"/>
  <c r="AC14" i="1"/>
  <c r="AB68" i="1"/>
  <c r="AH47" i="1"/>
  <c r="AG46" i="1"/>
  <c r="X34" i="1"/>
  <c r="Z67" i="1"/>
  <c r="AB67" i="1"/>
  <c r="AF67" i="1"/>
  <c r="AE67" i="1"/>
  <c r="AA67" i="1"/>
  <c r="X57" i="1"/>
  <c r="X19" i="1"/>
  <c r="X24" i="1"/>
  <c r="AH52" i="1"/>
  <c r="AC52" i="1"/>
  <c r="AG68" i="1"/>
  <c r="AE72" i="1"/>
  <c r="AG72" i="1"/>
  <c r="AF72" i="1"/>
  <c r="AE50" i="1"/>
  <c r="AF50" i="1"/>
  <c r="AH42" i="1"/>
  <c r="AH4" i="1"/>
  <c r="AE49" i="1"/>
  <c r="T217" i="1"/>
  <c r="Q217" i="1"/>
  <c r="R170" i="1"/>
  <c r="U170" i="1"/>
  <c r="V112" i="1"/>
  <c r="S112" i="1"/>
  <c r="V109" i="1"/>
  <c r="S109" i="1"/>
  <c r="U178" i="1"/>
  <c r="AL45" i="1" s="1"/>
  <c r="R178" i="1"/>
  <c r="Q34" i="1"/>
  <c r="T34" i="1"/>
  <c r="Q159" i="1"/>
  <c r="T159" i="1"/>
  <c r="U89" i="1"/>
  <c r="R89" i="1"/>
  <c r="R41" i="1"/>
  <c r="U41" i="1"/>
  <c r="S217" i="1"/>
  <c r="V217" i="1"/>
  <c r="V78" i="1"/>
  <c r="S78" i="1"/>
  <c r="R42" i="1"/>
  <c r="U42" i="1"/>
  <c r="U136" i="1"/>
  <c r="R136" i="1"/>
  <c r="V178" i="1"/>
  <c r="S178" i="1"/>
  <c r="AJ45" i="1" s="1"/>
  <c r="V185" i="1"/>
  <c r="S185" i="1"/>
  <c r="AJ49" i="1" s="1"/>
  <c r="S232" i="1"/>
  <c r="V232" i="1"/>
  <c r="R164" i="1"/>
  <c r="U164" i="1"/>
  <c r="V89" i="1"/>
  <c r="S89" i="1"/>
  <c r="U119" i="1"/>
  <c r="R119" i="1"/>
  <c r="R47" i="1"/>
  <c r="U47" i="1"/>
  <c r="S229" i="1"/>
  <c r="V229" i="1"/>
  <c r="V132" i="1"/>
  <c r="S132" i="1"/>
  <c r="R51" i="1"/>
  <c r="U51" i="1"/>
  <c r="U217" i="1"/>
  <c r="R217" i="1"/>
  <c r="T59" i="1"/>
  <c r="Q59" i="1"/>
  <c r="V154" i="1"/>
  <c r="S154" i="1"/>
  <c r="T78" i="1"/>
  <c r="Q78" i="1"/>
  <c r="V46" i="1"/>
  <c r="S46" i="1"/>
  <c r="V4" i="1"/>
  <c r="S4" i="1"/>
  <c r="Q15" i="1"/>
  <c r="T15" i="1"/>
  <c r="V42" i="1"/>
  <c r="S42" i="1"/>
  <c r="U10" i="1"/>
  <c r="R10" i="1"/>
  <c r="R168" i="1"/>
  <c r="U168" i="1"/>
  <c r="V138" i="1"/>
  <c r="S138" i="1"/>
  <c r="V50" i="1"/>
  <c r="S50" i="1"/>
  <c r="Q109" i="1"/>
  <c r="T109" i="1"/>
  <c r="V152" i="1"/>
  <c r="S152" i="1"/>
  <c r="Q206" i="1"/>
  <c r="T206" i="1"/>
  <c r="T178" i="1"/>
  <c r="Q178" i="1"/>
  <c r="V25" i="1"/>
  <c r="S25" i="1"/>
  <c r="U208" i="1"/>
  <c r="R208" i="1"/>
  <c r="U185" i="1"/>
  <c r="AL46" i="1" s="1"/>
  <c r="R185" i="1"/>
  <c r="S7" i="1"/>
  <c r="V7" i="1"/>
  <c r="R40" i="1"/>
  <c r="U40" i="1"/>
  <c r="U232" i="1"/>
  <c r="R232" i="1"/>
  <c r="V233" i="1"/>
  <c r="S233" i="1"/>
  <c r="U219" i="1"/>
  <c r="R219" i="1"/>
  <c r="R161" i="1"/>
  <c r="U161" i="1"/>
  <c r="T164" i="1"/>
  <c r="Q164" i="1"/>
  <c r="U214" i="1"/>
  <c r="R214" i="1"/>
  <c r="Q119" i="1"/>
  <c r="T119" i="1"/>
  <c r="V47" i="1"/>
  <c r="S47" i="1"/>
  <c r="T97" i="1"/>
  <c r="Q97" i="1"/>
  <c r="Q41" i="1"/>
  <c r="T41" i="1"/>
  <c r="V235" i="1"/>
  <c r="S235" i="1"/>
  <c r="R155" i="1"/>
  <c r="U155" i="1"/>
  <c r="U84" i="1"/>
  <c r="R84" i="1"/>
  <c r="Q132" i="1"/>
  <c r="T132" i="1"/>
  <c r="V51" i="1"/>
  <c r="S51" i="1"/>
  <c r="R58" i="1"/>
  <c r="U58" i="1"/>
  <c r="U59" i="1"/>
  <c r="R59" i="1"/>
  <c r="T154" i="1"/>
  <c r="Q154" i="1"/>
  <c r="R108" i="1"/>
  <c r="U108" i="1"/>
  <c r="Q46" i="1"/>
  <c r="T46" i="1"/>
  <c r="U4" i="1"/>
  <c r="R4" i="1"/>
  <c r="R6" i="1"/>
  <c r="U6" i="1"/>
  <c r="Q42" i="1"/>
  <c r="T42" i="1"/>
  <c r="V10" i="1"/>
  <c r="S10" i="1"/>
  <c r="T18" i="1"/>
  <c r="Q18" i="1"/>
  <c r="Q138" i="1"/>
  <c r="T138" i="1"/>
  <c r="U50" i="1"/>
  <c r="R50" i="1"/>
  <c r="R107" i="1"/>
  <c r="U107" i="1"/>
  <c r="T152" i="1"/>
  <c r="Q152" i="1"/>
  <c r="R206" i="1"/>
  <c r="U206" i="1"/>
  <c r="Q67" i="1"/>
  <c r="T67" i="1"/>
  <c r="Q25" i="1"/>
  <c r="T25" i="1"/>
  <c r="V208" i="1"/>
  <c r="S208" i="1"/>
  <c r="R223" i="1"/>
  <c r="U223" i="1"/>
  <c r="U7" i="1"/>
  <c r="R7" i="1"/>
  <c r="V40" i="1"/>
  <c r="S40" i="1"/>
  <c r="R133" i="1"/>
  <c r="U133" i="1"/>
  <c r="Q233" i="1"/>
  <c r="T233" i="1"/>
  <c r="V219" i="1"/>
  <c r="S219" i="1"/>
  <c r="R45" i="1"/>
  <c r="U45" i="1"/>
  <c r="S164" i="1"/>
  <c r="V164" i="1"/>
  <c r="V214" i="1"/>
  <c r="S214" i="1"/>
  <c r="V218" i="1"/>
  <c r="S218" i="1"/>
  <c r="Q47" i="1"/>
  <c r="T47" i="1"/>
  <c r="V97" i="1"/>
  <c r="S97" i="1"/>
  <c r="U224" i="1"/>
  <c r="R224" i="1"/>
  <c r="Q235" i="1"/>
  <c r="T235" i="1"/>
  <c r="V155" i="1"/>
  <c r="S155" i="1"/>
  <c r="Q157" i="1"/>
  <c r="T157" i="1"/>
  <c r="V203" i="1"/>
  <c r="S203" i="1"/>
  <c r="R15" i="1"/>
  <c r="U15" i="1"/>
  <c r="V136" i="1"/>
  <c r="S136" i="1"/>
  <c r="V82" i="1"/>
  <c r="S82" i="1"/>
  <c r="V160" i="1"/>
  <c r="S160" i="1"/>
  <c r="T232" i="1"/>
  <c r="Q232" i="1"/>
  <c r="Q43" i="1"/>
  <c r="T43" i="1"/>
  <c r="S139" i="1"/>
  <c r="V139" i="1"/>
  <c r="R99" i="1"/>
  <c r="U99" i="1"/>
  <c r="R46" i="1"/>
  <c r="U46" i="1"/>
  <c r="Q112" i="1"/>
  <c r="T112" i="1"/>
  <c r="U109" i="1"/>
  <c r="R109" i="1"/>
  <c r="R25" i="1"/>
  <c r="U25" i="1"/>
  <c r="Q160" i="1"/>
  <c r="T160" i="1"/>
  <c r="Q36" i="1"/>
  <c r="T36" i="1"/>
  <c r="R235" i="1"/>
  <c r="U235" i="1"/>
  <c r="Q51" i="1"/>
  <c r="T51" i="1"/>
  <c r="R154" i="1"/>
  <c r="U154" i="1"/>
  <c r="Q4" i="1"/>
  <c r="T4" i="1"/>
  <c r="Q10" i="1"/>
  <c r="T10" i="1"/>
  <c r="T50" i="1"/>
  <c r="Q50" i="1"/>
  <c r="S206" i="1"/>
  <c r="V206" i="1"/>
  <c r="T208" i="1"/>
  <c r="Q208" i="1"/>
  <c r="Q40" i="1"/>
  <c r="T40" i="1"/>
  <c r="T219" i="1"/>
  <c r="Q219" i="1"/>
  <c r="T214" i="1"/>
  <c r="Q214" i="1"/>
  <c r="Q155" i="1"/>
  <c r="T155" i="1"/>
  <c r="Q84" i="1"/>
  <c r="T84" i="1"/>
  <c r="R29" i="1"/>
  <c r="U29" i="1"/>
  <c r="V144" i="1"/>
  <c r="S144" i="1"/>
  <c r="Q58" i="1"/>
  <c r="T58" i="1"/>
  <c r="V98" i="1"/>
  <c r="S98" i="1"/>
  <c r="R234" i="1"/>
  <c r="U234" i="1"/>
  <c r="Q108" i="1"/>
  <c r="T108" i="1"/>
  <c r="V137" i="1"/>
  <c r="S137" i="1"/>
  <c r="R100" i="1"/>
  <c r="U100" i="1"/>
  <c r="Q6" i="1"/>
  <c r="T6" i="1"/>
  <c r="V166" i="1"/>
  <c r="S166" i="1"/>
  <c r="U228" i="1"/>
  <c r="R228" i="1"/>
  <c r="R18" i="1"/>
  <c r="U18" i="1"/>
  <c r="Q227" i="1"/>
  <c r="T227" i="1"/>
  <c r="T221" i="1"/>
  <c r="Q221" i="1"/>
  <c r="Q107" i="1"/>
  <c r="T107" i="1"/>
  <c r="V165" i="1"/>
  <c r="S165" i="1"/>
  <c r="R26" i="1"/>
  <c r="U26" i="1"/>
  <c r="U67" i="1"/>
  <c r="R67" i="1"/>
  <c r="S162" i="1"/>
  <c r="V162" i="1"/>
  <c r="V53" i="1"/>
  <c r="S53" i="1"/>
  <c r="V223" i="1"/>
  <c r="S223" i="1"/>
  <c r="V28" i="1"/>
  <c r="S28" i="1"/>
  <c r="R69" i="1"/>
  <c r="U69" i="1"/>
  <c r="Q133" i="1"/>
  <c r="T133" i="1"/>
  <c r="V79" i="1"/>
  <c r="S79" i="1"/>
  <c r="U213" i="1"/>
  <c r="R213" i="1"/>
  <c r="Q45" i="1"/>
  <c r="T45" i="1"/>
  <c r="V9" i="1"/>
  <c r="S9" i="1"/>
  <c r="R52" i="1"/>
  <c r="U52" i="1"/>
  <c r="U218" i="1"/>
  <c r="R218" i="1"/>
  <c r="V101" i="1"/>
  <c r="S101" i="1"/>
  <c r="R37" i="1"/>
  <c r="U37" i="1"/>
  <c r="Q224" i="1"/>
  <c r="T224" i="1"/>
  <c r="V31" i="1"/>
  <c r="S31" i="1"/>
  <c r="T113" i="1"/>
  <c r="Q113" i="1"/>
  <c r="S99" i="1"/>
  <c r="V99" i="1"/>
  <c r="U78" i="1"/>
  <c r="R78" i="1"/>
  <c r="Q153" i="1"/>
  <c r="T153" i="1"/>
  <c r="Q123" i="1"/>
  <c r="T123" i="1"/>
  <c r="U61" i="1"/>
  <c r="R61" i="1"/>
  <c r="V102" i="1"/>
  <c r="S102" i="1"/>
  <c r="V36" i="1"/>
  <c r="S36" i="1"/>
  <c r="R38" i="1"/>
  <c r="U38" i="1"/>
  <c r="Q236" i="1"/>
  <c r="T236" i="1"/>
  <c r="S59" i="1"/>
  <c r="V59" i="1"/>
  <c r="R202" i="1"/>
  <c r="U202" i="1"/>
  <c r="S168" i="1"/>
  <c r="V168" i="1"/>
  <c r="U152" i="1"/>
  <c r="R152" i="1"/>
  <c r="Q102" i="1"/>
  <c r="T102" i="1"/>
  <c r="R233" i="1"/>
  <c r="U233" i="1"/>
  <c r="Q139" i="1"/>
  <c r="T139" i="1"/>
  <c r="Q29" i="1"/>
  <c r="T29" i="1"/>
  <c r="U98" i="1"/>
  <c r="R98" i="1"/>
  <c r="U137" i="1"/>
  <c r="R137" i="1"/>
  <c r="R166" i="1"/>
  <c r="U166" i="1"/>
  <c r="U227" i="1"/>
  <c r="R227" i="1"/>
  <c r="R165" i="1"/>
  <c r="U165" i="1"/>
  <c r="Q162" i="1"/>
  <c r="T162" i="1"/>
  <c r="U28" i="1"/>
  <c r="R28" i="1"/>
  <c r="V133" i="1"/>
  <c r="S133" i="1"/>
  <c r="V45" i="1"/>
  <c r="S45" i="1"/>
  <c r="T218" i="1"/>
  <c r="Q218" i="1"/>
  <c r="R97" i="1"/>
  <c r="U97" i="1"/>
  <c r="T31" i="1"/>
  <c r="Q31" i="1"/>
  <c r="R157" i="1"/>
  <c r="U157" i="1"/>
  <c r="S29" i="1"/>
  <c r="V29" i="1"/>
  <c r="Q144" i="1"/>
  <c r="T144" i="1"/>
  <c r="R70" i="1"/>
  <c r="U70" i="1"/>
  <c r="Q98" i="1"/>
  <c r="T98" i="1"/>
  <c r="V234" i="1"/>
  <c r="S234" i="1"/>
  <c r="V170" i="1"/>
  <c r="S170" i="1"/>
  <c r="Q137" i="1"/>
  <c r="T137" i="1"/>
  <c r="V100" i="1"/>
  <c r="S100" i="1"/>
  <c r="V153" i="1"/>
  <c r="S153" i="1"/>
  <c r="Q166" i="1"/>
  <c r="T166" i="1"/>
  <c r="V228" i="1"/>
  <c r="S228" i="1"/>
  <c r="R123" i="1"/>
  <c r="U123" i="1"/>
  <c r="V227" i="1"/>
  <c r="S227" i="1"/>
  <c r="U221" i="1"/>
  <c r="R221" i="1"/>
  <c r="V62" i="1"/>
  <c r="S62" i="1"/>
  <c r="Q165" i="1"/>
  <c r="T165" i="1"/>
  <c r="V26" i="1"/>
  <c r="S26" i="1"/>
  <c r="T82" i="1"/>
  <c r="Q82" i="1"/>
  <c r="R162" i="1"/>
  <c r="U162" i="1"/>
  <c r="U53" i="1"/>
  <c r="R53" i="1"/>
  <c r="R34" i="1"/>
  <c r="U34" i="1"/>
  <c r="Q28" i="1"/>
  <c r="T28" i="1"/>
  <c r="V69" i="1"/>
  <c r="S69" i="1"/>
  <c r="U159" i="1"/>
  <c r="R159" i="1"/>
  <c r="Q79" i="1"/>
  <c r="T79" i="1"/>
  <c r="V213" i="1"/>
  <c r="S213" i="1"/>
  <c r="R43" i="1"/>
  <c r="U43" i="1"/>
  <c r="Q9" i="1"/>
  <c r="T9" i="1"/>
  <c r="V52" i="1"/>
  <c r="S52" i="1"/>
  <c r="Q38" i="1"/>
  <c r="T38" i="1"/>
  <c r="Q101" i="1"/>
  <c r="T101" i="1"/>
  <c r="V37" i="1"/>
  <c r="S37" i="1"/>
  <c r="R236" i="1"/>
  <c r="U236" i="1"/>
  <c r="U31" i="1"/>
  <c r="R31" i="1"/>
  <c r="V113" i="1"/>
  <c r="S113" i="1"/>
  <c r="Q70" i="1"/>
  <c r="T70" i="1"/>
  <c r="T202" i="1"/>
  <c r="Q202" i="1"/>
  <c r="T168" i="1"/>
  <c r="Q168" i="1"/>
  <c r="Q62" i="1"/>
  <c r="T62" i="1"/>
  <c r="T185" i="1"/>
  <c r="AK50" i="1" s="1"/>
  <c r="Q185" i="1"/>
  <c r="Q161" i="1"/>
  <c r="T161" i="1"/>
  <c r="V119" i="1"/>
  <c r="S119" i="1"/>
  <c r="R229" i="1"/>
  <c r="U229" i="1"/>
  <c r="U132" i="1"/>
  <c r="R132" i="1"/>
  <c r="Q203" i="1"/>
  <c r="T203" i="1"/>
  <c r="AK51" i="1" s="1"/>
  <c r="V15" i="1"/>
  <c r="S15" i="1"/>
  <c r="U138" i="1"/>
  <c r="R138" i="1"/>
  <c r="Q61" i="1"/>
  <c r="T61" i="1"/>
  <c r="Q7" i="1"/>
  <c r="T7" i="1"/>
  <c r="S161" i="1"/>
  <c r="V161" i="1"/>
  <c r="V41" i="1"/>
  <c r="S41" i="1"/>
  <c r="V84" i="1"/>
  <c r="S84" i="1"/>
  <c r="V58" i="1"/>
  <c r="S58" i="1"/>
  <c r="V108" i="1"/>
  <c r="S108" i="1"/>
  <c r="V6" i="1"/>
  <c r="S6" i="1"/>
  <c r="S18" i="1"/>
  <c r="Z49" i="1" s="1"/>
  <c r="V18" i="1"/>
  <c r="V107" i="1"/>
  <c r="S107" i="1"/>
  <c r="V67" i="1"/>
  <c r="S67" i="1"/>
  <c r="T223" i="1"/>
  <c r="Q223" i="1"/>
  <c r="R79" i="1"/>
  <c r="U79" i="1"/>
  <c r="R9" i="1"/>
  <c r="U9" i="1"/>
  <c r="U101" i="1"/>
  <c r="R101" i="1"/>
  <c r="V224" i="1"/>
  <c r="S224" i="1"/>
  <c r="V157" i="1"/>
  <c r="S157" i="1"/>
  <c r="Q99" i="1"/>
  <c r="T99" i="1"/>
  <c r="U144" i="1"/>
  <c r="R144" i="1"/>
  <c r="V70" i="1"/>
  <c r="S70" i="1"/>
  <c r="R203" i="1"/>
  <c r="U203" i="1"/>
  <c r="Q234" i="1"/>
  <c r="T234" i="1"/>
  <c r="Q170" i="1"/>
  <c r="T170" i="1"/>
  <c r="S202" i="1"/>
  <c r="V202" i="1"/>
  <c r="Q100" i="1"/>
  <c r="T100" i="1"/>
  <c r="R153" i="1"/>
  <c r="U153" i="1"/>
  <c r="U112" i="1"/>
  <c r="R112" i="1"/>
  <c r="Q228" i="1"/>
  <c r="T228" i="1"/>
  <c r="V123" i="1"/>
  <c r="S123" i="1"/>
  <c r="T136" i="1"/>
  <c r="Q136" i="1"/>
  <c r="S221" i="1"/>
  <c r="V221" i="1"/>
  <c r="R62" i="1"/>
  <c r="U62" i="1"/>
  <c r="V61" i="1"/>
  <c r="S61" i="1"/>
  <c r="Q26" i="1"/>
  <c r="T26" i="1"/>
  <c r="R82" i="1"/>
  <c r="U82" i="1"/>
  <c r="R102" i="1"/>
  <c r="U102" i="1"/>
  <c r="Q53" i="1"/>
  <c r="T53" i="1"/>
  <c r="V34" i="1"/>
  <c r="S34" i="1"/>
  <c r="R160" i="1"/>
  <c r="U160" i="1"/>
  <c r="Q69" i="1"/>
  <c r="T69" i="1"/>
  <c r="V159" i="1"/>
  <c r="S159" i="1"/>
  <c r="R36" i="1"/>
  <c r="U36" i="1"/>
  <c r="T213" i="1"/>
  <c r="Q213" i="1"/>
  <c r="V43" i="1"/>
  <c r="S43" i="1"/>
  <c r="Q89" i="1"/>
  <c r="T89" i="1"/>
  <c r="Q52" i="1"/>
  <c r="T52" i="1"/>
  <c r="S38" i="1"/>
  <c r="V38" i="1"/>
  <c r="Q229" i="1"/>
  <c r="T229" i="1"/>
  <c r="Q37" i="1"/>
  <c r="T37" i="1"/>
  <c r="V236" i="1"/>
  <c r="S236" i="1"/>
  <c r="R139" i="1"/>
  <c r="U139" i="1"/>
  <c r="U113" i="1"/>
  <c r="R113" i="1"/>
  <c r="AL54" i="1" l="1"/>
  <c r="AA56" i="1"/>
  <c r="AJ67" i="1"/>
  <c r="AA50" i="1"/>
  <c r="AG64" i="1"/>
  <c r="AB62" i="1"/>
  <c r="AL44" i="1"/>
  <c r="Z74" i="1"/>
  <c r="AE57" i="1"/>
  <c r="Z42" i="1"/>
  <c r="AF44" i="1"/>
  <c r="AJ54" i="1"/>
  <c r="AJ69" i="1"/>
  <c r="AG60" i="1"/>
  <c r="Z50" i="1"/>
  <c r="AF56" i="1"/>
  <c r="AK65" i="1"/>
  <c r="AK47" i="1"/>
  <c r="Z73" i="1"/>
  <c r="Z48" i="1"/>
  <c r="AE54" i="1"/>
  <c r="AB75" i="1"/>
  <c r="AA44" i="1"/>
  <c r="AF42" i="1"/>
  <c r="AL42" i="1"/>
  <c r="AK46" i="1"/>
  <c r="AG51" i="1"/>
  <c r="AE64" i="1"/>
  <c r="AG59" i="1"/>
  <c r="AK67" i="1"/>
  <c r="AA75" i="1"/>
  <c r="Z56" i="1"/>
  <c r="AA42" i="1"/>
  <c r="Z53" i="1"/>
  <c r="AE60" i="1"/>
  <c r="AJ66" i="1"/>
  <c r="AL51" i="1"/>
  <c r="AF59" i="1"/>
  <c r="AB48" i="1"/>
  <c r="AJ63" i="1"/>
  <c r="AF51" i="1"/>
  <c r="Z63" i="1"/>
  <c r="AF63" i="1"/>
  <c r="AE44" i="1"/>
  <c r="AG63" i="1"/>
  <c r="AK48" i="1"/>
  <c r="AG42" i="1"/>
  <c r="AA62" i="1"/>
  <c r="AL62" i="1"/>
  <c r="AK64" i="1"/>
  <c r="AB56" i="1"/>
  <c r="AB45" i="1"/>
  <c r="Z43" i="1"/>
  <c r="AA65" i="1"/>
  <c r="AG52" i="1"/>
  <c r="AE45" i="1"/>
  <c r="AJ51" i="1"/>
  <c r="Z72" i="1"/>
  <c r="Z44" i="1"/>
  <c r="AB71" i="1"/>
  <c r="AF65" i="1"/>
  <c r="AK56" i="1"/>
  <c r="AB65" i="1"/>
  <c r="AG56" i="1"/>
  <c r="AK49" i="1"/>
  <c r="AE63" i="1"/>
  <c r="AG62" i="1"/>
  <c r="AB72" i="1"/>
  <c r="AJ52" i="1"/>
  <c r="AK66" i="1"/>
  <c r="AL56" i="1"/>
  <c r="AB42" i="1"/>
  <c r="AA49" i="1"/>
  <c r="AJ53" i="1"/>
  <c r="AL47" i="1"/>
  <c r="Z46" i="1"/>
  <c r="AL48" i="1"/>
  <c r="AG55" i="1"/>
  <c r="AK41" i="1"/>
  <c r="AK43" i="1"/>
  <c r="AB50" i="1"/>
  <c r="AL52" i="1"/>
  <c r="AF57" i="1"/>
  <c r="AA61" i="1"/>
  <c r="AB55" i="1"/>
  <c r="AB51" i="1"/>
  <c r="AB52" i="1"/>
  <c r="AB54" i="1"/>
  <c r="AJ70" i="1"/>
  <c r="AJ68" i="1"/>
  <c r="AK69" i="1"/>
  <c r="AG45" i="1"/>
  <c r="AL55" i="1"/>
  <c r="AA48" i="1"/>
  <c r="AB57" i="1"/>
  <c r="AB59" i="1"/>
  <c r="AB60" i="1"/>
  <c r="AB58" i="1"/>
  <c r="AJ65" i="1"/>
  <c r="AK63" i="1"/>
  <c r="AE41" i="1"/>
  <c r="AE51" i="1"/>
  <c r="AK61" i="1"/>
  <c r="AB64" i="1"/>
  <c r="AF64" i="1"/>
  <c r="AG65" i="1"/>
  <c r="AG58" i="1"/>
  <c r="AE42" i="1"/>
  <c r="AF62" i="1"/>
  <c r="AA46" i="1"/>
  <c r="AG41" i="1"/>
  <c r="Z62" i="1"/>
  <c r="Z41" i="1"/>
  <c r="AL49" i="1"/>
  <c r="AJ61" i="1"/>
  <c r="AK62" i="1"/>
  <c r="AL68" i="1"/>
  <c r="AL70" i="1"/>
  <c r="AE56" i="1"/>
  <c r="AG57" i="1"/>
  <c r="AK55" i="1"/>
  <c r="AK54" i="1"/>
  <c r="AG54" i="1"/>
  <c r="AA63" i="1"/>
  <c r="AB61" i="1"/>
  <c r="AJ41" i="1"/>
  <c r="AJ43" i="1"/>
  <c r="Z64" i="1"/>
  <c r="AL69" i="1"/>
  <c r="Z59" i="1"/>
  <c r="Z58" i="1"/>
  <c r="Z57" i="1"/>
  <c r="Z60" i="1"/>
  <c r="Z71" i="1"/>
  <c r="AE53" i="1"/>
  <c r="AB53" i="1"/>
  <c r="AJ64" i="1"/>
  <c r="AL64" i="1"/>
  <c r="AL50" i="1"/>
  <c r="AE58" i="1"/>
  <c r="Z75" i="1"/>
  <c r="AA41" i="1"/>
  <c r="Z47" i="1"/>
  <c r="AJ47" i="1"/>
  <c r="AG61" i="1"/>
  <c r="Z45" i="1"/>
  <c r="AJ44" i="1"/>
  <c r="AK42" i="1"/>
  <c r="AE59" i="1"/>
  <c r="Z65" i="1"/>
  <c r="AE43" i="1"/>
  <c r="AE55" i="1"/>
  <c r="AJ50" i="1"/>
  <c r="AJ57" i="1"/>
  <c r="AJ58" i="1"/>
  <c r="AJ59" i="1"/>
  <c r="AJ60" i="1"/>
  <c r="AJ46" i="1"/>
  <c r="AA64" i="1"/>
  <c r="AB74" i="1"/>
  <c r="Z61" i="1"/>
  <c r="AA58" i="1"/>
  <c r="AA57" i="1"/>
  <c r="AA60" i="1"/>
  <c r="AA59" i="1"/>
  <c r="AL58" i="1"/>
  <c r="AL60" i="1"/>
  <c r="AL59" i="1"/>
  <c r="AL57" i="1"/>
  <c r="AF55" i="1"/>
  <c r="AK52" i="1"/>
  <c r="AE62" i="1"/>
  <c r="AF60" i="1"/>
  <c r="AF58" i="1"/>
  <c r="AB41" i="1"/>
  <c r="AB43" i="1"/>
  <c r="AA73" i="1"/>
  <c r="AA71" i="1"/>
  <c r="AL41" i="1"/>
  <c r="AA72" i="1"/>
  <c r="AF54" i="1"/>
  <c r="AF53" i="1"/>
  <c r="AG53" i="1"/>
  <c r="AJ62" i="1"/>
  <c r="AJ55" i="1"/>
  <c r="AB49" i="1"/>
  <c r="AK44" i="1"/>
  <c r="AB44" i="1"/>
  <c r="AA43" i="1"/>
  <c r="AE52" i="1"/>
  <c r="AF52" i="1"/>
  <c r="AL65" i="1"/>
  <c r="AA54" i="1"/>
  <c r="AA52" i="1"/>
  <c r="AA55" i="1"/>
  <c r="AA51" i="1"/>
  <c r="Z54" i="1"/>
  <c r="Z55" i="1"/>
  <c r="Z52" i="1"/>
  <c r="Z51" i="1"/>
  <c r="AF61" i="1"/>
  <c r="AB63" i="1"/>
  <c r="AL53" i="1"/>
  <c r="AB47" i="1"/>
  <c r="AF45" i="1"/>
  <c r="AG43" i="1"/>
  <c r="AE65" i="1"/>
  <c r="AE61" i="1"/>
  <c r="AK68" i="1"/>
  <c r="AK70" i="1"/>
  <c r="AK60" i="1"/>
  <c r="AK57" i="1"/>
  <c r="AK59" i="1"/>
  <c r="AK58" i="1"/>
  <c r="AL63" i="1"/>
  <c r="AL61" i="1"/>
  <c r="AB46" i="1"/>
  <c r="AB73" i="1"/>
  <c r="AF43" i="1"/>
  <c r="AF41" i="1"/>
  <c r="AA53" i="1"/>
  <c r="AK53" i="1"/>
  <c r="AL67" i="1"/>
  <c r="AA74" i="1"/>
  <c r="AJ56" i="1"/>
  <c r="AA47" i="1"/>
  <c r="AL66" i="1"/>
  <c r="AK45" i="1"/>
  <c r="AA45" i="1"/>
  <c r="AJ42" i="1"/>
  <c r="Z78" i="1" l="1"/>
  <c r="Z77" i="1"/>
  <c r="AA79" i="1"/>
  <c r="AB77" i="1"/>
  <c r="AB79" i="1"/>
  <c r="AB78" i="1"/>
  <c r="AA77" i="1"/>
  <c r="AA78" i="1"/>
  <c r="Z79" i="1"/>
</calcChain>
</file>

<file path=xl/sharedStrings.xml><?xml version="1.0" encoding="utf-8"?>
<sst xmlns="http://schemas.openxmlformats.org/spreadsheetml/2006/main" count="1711" uniqueCount="814">
  <si>
    <t>Field Size (m2)</t>
  </si>
  <si>
    <t>DANC (m2/m3)</t>
  </si>
  <si>
    <t>WBAN</t>
  </si>
  <si>
    <t>Station</t>
  </si>
  <si>
    <t>State</t>
  </si>
  <si>
    <t>HUC2</t>
  </si>
  <si>
    <t>MLRA</t>
  </si>
  <si>
    <t>SWCC?</t>
  </si>
  <si>
    <t>Count</t>
  </si>
  <si>
    <t>Sum Precip (cm)</t>
  </si>
  <si>
    <t>Sum ET (cm)</t>
  </si>
  <si>
    <t>Sum Runoff (cm)</t>
  </si>
  <si>
    <t>Bin 5</t>
  </si>
  <si>
    <t>Bin 6</t>
  </si>
  <si>
    <t>Bin 7</t>
  </si>
  <si>
    <t xml:space="preserve"> 25308</t>
  </si>
  <si>
    <t>Annette, AK</t>
  </si>
  <si>
    <t>min</t>
  </si>
  <si>
    <t xml:space="preserve"> 25339</t>
  </si>
  <si>
    <t>Yakutat, AK</t>
  </si>
  <si>
    <t>max</t>
  </si>
  <si>
    <t xml:space="preserve"> 25501</t>
  </si>
  <si>
    <t>Kodiak, AK</t>
  </si>
  <si>
    <t xml:space="preserve"> 25503</t>
  </si>
  <si>
    <t>King Salmon, AK</t>
  </si>
  <si>
    <t xml:space="preserve"> 25624</t>
  </si>
  <si>
    <t>Cold Bay, AK</t>
  </si>
  <si>
    <t>median</t>
  </si>
  <si>
    <t xml:space="preserve"> 25713</t>
  </si>
  <si>
    <t>St. Paul Island, AK</t>
  </si>
  <si>
    <t xml:space="preserve"> 26411</t>
  </si>
  <si>
    <t>Fairbanks, AK</t>
  </si>
  <si>
    <t xml:space="preserve"> 26415</t>
  </si>
  <si>
    <t>Big D elta, AK</t>
  </si>
  <si>
    <t xml:space="preserve"> 26425</t>
  </si>
  <si>
    <t>Gulkana, AK</t>
  </si>
  <si>
    <t xml:space="preserve"> 26451</t>
  </si>
  <si>
    <t>Anchorage, AK</t>
  </si>
  <si>
    <t xml:space="preserve"> 26510</t>
  </si>
  <si>
    <t>Mcgrath, AK</t>
  </si>
  <si>
    <t xml:space="preserve"> 26528</t>
  </si>
  <si>
    <t>Talkeetna, AK</t>
  </si>
  <si>
    <t xml:space="preserve"> 26533</t>
  </si>
  <si>
    <t>Bettles, AK</t>
  </si>
  <si>
    <t xml:space="preserve"> 26615</t>
  </si>
  <si>
    <t>Bethel, AK</t>
  </si>
  <si>
    <t xml:space="preserve"> 26616</t>
  </si>
  <si>
    <t>Kotzebue, AK</t>
  </si>
  <si>
    <t xml:space="preserve"> 26617</t>
  </si>
  <si>
    <t>Nome, AK</t>
  </si>
  <si>
    <t xml:space="preserve"> 27502</t>
  </si>
  <si>
    <t>Barrow, AK</t>
  </si>
  <si>
    <t xml:space="preserve"> 03856</t>
  </si>
  <si>
    <t>Huntsville, AL</t>
  </si>
  <si>
    <t xml:space="preserve"> 13876</t>
  </si>
  <si>
    <t>Birmingham, AL</t>
  </si>
  <si>
    <t xml:space="preserve"> 13894</t>
  </si>
  <si>
    <t>Mobile, AL</t>
  </si>
  <si>
    <t xml:space="preserve"> 13895</t>
  </si>
  <si>
    <t>Montgomery, AL</t>
  </si>
  <si>
    <t xml:space="preserve"> 13963</t>
  </si>
  <si>
    <t>Little Rock, AR</t>
  </si>
  <si>
    <t xml:space="preserve"> 13964</t>
  </si>
  <si>
    <t>Fort Smith, AR</t>
  </si>
  <si>
    <t xml:space="preserve"> 03103</t>
  </si>
  <si>
    <t>Flagstaff, AZ</t>
  </si>
  <si>
    <t xml:space="preserve"> 23160</t>
  </si>
  <si>
    <t>Tucson, AZ</t>
  </si>
  <si>
    <t xml:space="preserve"> 23183</t>
  </si>
  <si>
    <t>Phoenix, AZ</t>
  </si>
  <si>
    <t xml:space="preserve"> 23129</t>
  </si>
  <si>
    <t>Long Beach, CA</t>
  </si>
  <si>
    <t xml:space="preserve"> 23155</t>
  </si>
  <si>
    <t>Bakersfield, CA</t>
  </si>
  <si>
    <t xml:space="preserve"> 23161</t>
  </si>
  <si>
    <t>Daggett, CA</t>
  </si>
  <si>
    <t xml:space="preserve"> 23174</t>
  </si>
  <si>
    <t>Los Angeles, CA</t>
  </si>
  <si>
    <t xml:space="preserve"> 23188</t>
  </si>
  <si>
    <t>San Diego, CA</t>
  </si>
  <si>
    <t xml:space="preserve"> 23232</t>
  </si>
  <si>
    <t>Sacramento, CA</t>
  </si>
  <si>
    <t xml:space="preserve"> 23234</t>
  </si>
  <si>
    <t>San Francisco, CA</t>
  </si>
  <si>
    <t xml:space="preserve"> 23273</t>
  </si>
  <si>
    <t>Santa M aria, CA</t>
  </si>
  <si>
    <t xml:space="preserve"> 24283</t>
  </si>
  <si>
    <t>Arcata/Eureka, CA</t>
  </si>
  <si>
    <t xml:space="preserve"> 93193</t>
  </si>
  <si>
    <t>Fresno, CA</t>
  </si>
  <si>
    <t xml:space="preserve"> 23061</t>
  </si>
  <si>
    <t>Alamosa, CO</t>
  </si>
  <si>
    <t xml:space="preserve"> 23063</t>
  </si>
  <si>
    <t>Eagle, CO</t>
  </si>
  <si>
    <t xml:space="preserve"> 23066</t>
  </si>
  <si>
    <t>Grand Junction, CO</t>
  </si>
  <si>
    <t xml:space="preserve"> 93037</t>
  </si>
  <si>
    <t>Colorado Springs, CO</t>
  </si>
  <si>
    <t xml:space="preserve"> 93058</t>
  </si>
  <si>
    <t>Pueblo, CO</t>
  </si>
  <si>
    <t xml:space="preserve"> 94018</t>
  </si>
  <si>
    <t>Boulder, CO</t>
  </si>
  <si>
    <t xml:space="preserve"> 14740</t>
  </si>
  <si>
    <t>Hartford, CT</t>
  </si>
  <si>
    <t xml:space="preserve"> 94702</t>
  </si>
  <si>
    <t>Bridgeport, CT</t>
  </si>
  <si>
    <t xml:space="preserve"> 13781</t>
  </si>
  <si>
    <t>Wilmington, DE</t>
  </si>
  <si>
    <t xml:space="preserve"> 12834</t>
  </si>
  <si>
    <t>Daytona Beach, FL</t>
  </si>
  <si>
    <t xml:space="preserve"> 12836</t>
  </si>
  <si>
    <t>Key West, FL</t>
  </si>
  <si>
    <t xml:space="preserve"> 12839</t>
  </si>
  <si>
    <t>Miami, FL</t>
  </si>
  <si>
    <t xml:space="preserve"> 12842</t>
  </si>
  <si>
    <t>Tampa, FL</t>
  </si>
  <si>
    <t xml:space="preserve"> 12844</t>
  </si>
  <si>
    <t>West Palm Beach, FL</t>
  </si>
  <si>
    <t xml:space="preserve"> 13889</t>
  </si>
  <si>
    <t>Jacksonville, FL</t>
  </si>
  <si>
    <t xml:space="preserve"> 93805</t>
  </si>
  <si>
    <t>Tallahassee, FL</t>
  </si>
  <si>
    <t xml:space="preserve"> 03813</t>
  </si>
  <si>
    <t>Macon, GA</t>
  </si>
  <si>
    <t xml:space="preserve"> 03820</t>
  </si>
  <si>
    <t>Augusta, GA</t>
  </si>
  <si>
    <t xml:space="preserve"> 03822</t>
  </si>
  <si>
    <t>Savannah, GA</t>
  </si>
  <si>
    <t xml:space="preserve"> 13873</t>
  </si>
  <si>
    <t>Athens, GA</t>
  </si>
  <si>
    <t xml:space="preserve"> 13874</t>
  </si>
  <si>
    <t>Atlanta, GA</t>
  </si>
  <si>
    <t xml:space="preserve"> 93842</t>
  </si>
  <si>
    <t>Columbus, GA</t>
  </si>
  <si>
    <t xml:space="preserve"> 21504</t>
  </si>
  <si>
    <t>Hilo, HI</t>
  </si>
  <si>
    <t xml:space="preserve"> 22516</t>
  </si>
  <si>
    <t>Kahului, HI</t>
  </si>
  <si>
    <t xml:space="preserve"> 22521</t>
  </si>
  <si>
    <t>Honolulu, HI</t>
  </si>
  <si>
    <t xml:space="preserve"> 22536</t>
  </si>
  <si>
    <t>Lihue, HI</t>
  </si>
  <si>
    <t xml:space="preserve"> 14933</t>
  </si>
  <si>
    <t>Des Moines, IA</t>
  </si>
  <si>
    <t xml:space="preserve"> 14940</t>
  </si>
  <si>
    <t>Mason City, IA</t>
  </si>
  <si>
    <t xml:space="preserve"> 14943</t>
  </si>
  <si>
    <t>Sioux City, IA</t>
  </si>
  <si>
    <t xml:space="preserve"> 94910</t>
  </si>
  <si>
    <t>Waterloo, IA</t>
  </si>
  <si>
    <t xml:space="preserve"> 24131</t>
  </si>
  <si>
    <t>Boise, ID</t>
  </si>
  <si>
    <t xml:space="preserve"> 24156</t>
  </si>
  <si>
    <t>Pocatello, ID</t>
  </si>
  <si>
    <t xml:space="preserve"> 14842</t>
  </si>
  <si>
    <t>Peoria, IL</t>
  </si>
  <si>
    <t xml:space="preserve"> 14923</t>
  </si>
  <si>
    <t>Moline, IL</t>
  </si>
  <si>
    <t xml:space="preserve"> 93822</t>
  </si>
  <si>
    <t>Springfield, IL</t>
  </si>
  <si>
    <t xml:space="preserve"> 94822</t>
  </si>
  <si>
    <t>Rockford, IL</t>
  </si>
  <si>
    <t xml:space="preserve"> 94846</t>
  </si>
  <si>
    <t>Chicago O'Hare AP, IL</t>
  </si>
  <si>
    <t xml:space="preserve"> 14827</t>
  </si>
  <si>
    <t>Fort Wayne, IN</t>
  </si>
  <si>
    <t xml:space="preserve"> 14848</t>
  </si>
  <si>
    <t>South Bend, IN</t>
  </si>
  <si>
    <t xml:space="preserve"> 93817</t>
  </si>
  <si>
    <t>Evansville, IN</t>
  </si>
  <si>
    <t xml:space="preserve"> 93819</t>
  </si>
  <si>
    <t>Indianapolis, IN</t>
  </si>
  <si>
    <t xml:space="preserve"> 03928</t>
  </si>
  <si>
    <t>Wichita, KS</t>
  </si>
  <si>
    <t xml:space="preserve"> 13985</t>
  </si>
  <si>
    <t>Dodge City, KS</t>
  </si>
  <si>
    <t xml:space="preserve"> 13996</t>
  </si>
  <si>
    <t>Topeka, KS</t>
  </si>
  <si>
    <t xml:space="preserve"> 23065</t>
  </si>
  <si>
    <t>Goodland, KS</t>
  </si>
  <si>
    <t xml:space="preserve"> 93814</t>
  </si>
  <si>
    <t>Covington (Cincinnati), KY</t>
  </si>
  <si>
    <t xml:space="preserve"> 93820</t>
  </si>
  <si>
    <t>Lexington, KY</t>
  </si>
  <si>
    <t xml:space="preserve"> 93821</t>
  </si>
  <si>
    <t>Louisville, KY</t>
  </si>
  <si>
    <t xml:space="preserve"> 03937</t>
  </si>
  <si>
    <t>Lake Charles, LA</t>
  </si>
  <si>
    <t xml:space="preserve"> 12916</t>
  </si>
  <si>
    <t>New Orleans, LA</t>
  </si>
  <si>
    <t xml:space="preserve"> 13957</t>
  </si>
  <si>
    <t>Shreveport, LA</t>
  </si>
  <si>
    <t xml:space="preserve"> 13970</t>
  </si>
  <si>
    <t>Baton Rouge, LA</t>
  </si>
  <si>
    <t xml:space="preserve"> 14739</t>
  </si>
  <si>
    <t>Boston, MA</t>
  </si>
  <si>
    <t xml:space="preserve"> 94746</t>
  </si>
  <si>
    <t>Worcester, MA</t>
  </si>
  <si>
    <t xml:space="preserve"> 93721</t>
  </si>
  <si>
    <t>Baltimore, MD</t>
  </si>
  <si>
    <t xml:space="preserve"> 14607</t>
  </si>
  <si>
    <t>Caribou, ME</t>
  </si>
  <si>
    <t xml:space="preserve"> 14764</t>
  </si>
  <si>
    <t>Portland, ME</t>
  </si>
  <si>
    <t xml:space="preserve"> 14826</t>
  </si>
  <si>
    <t>Flint, MI</t>
  </si>
  <si>
    <t xml:space="preserve"> 14836</t>
  </si>
  <si>
    <t>Lansing, MI</t>
  </si>
  <si>
    <t xml:space="preserve"> 14840</t>
  </si>
  <si>
    <t>Muskegon, MI</t>
  </si>
  <si>
    <t xml:space="preserve"> 14847</t>
  </si>
  <si>
    <t>Sault Ste. Marie, MI</t>
  </si>
  <si>
    <t xml:space="preserve"> 14850</t>
  </si>
  <si>
    <t>Traverse City, MI</t>
  </si>
  <si>
    <t xml:space="preserve"> 94814</t>
  </si>
  <si>
    <t>Houghton Lake, MI</t>
  </si>
  <si>
    <t xml:space="preserve"> 94847</t>
  </si>
  <si>
    <t>Detroit Metro AP, MI</t>
  </si>
  <si>
    <t xml:space="preserve"> 94849</t>
  </si>
  <si>
    <t>Alpena, MI</t>
  </si>
  <si>
    <t xml:space="preserve"> 94860</t>
  </si>
  <si>
    <t>Grand Rapids, MI</t>
  </si>
  <si>
    <t xml:space="preserve"> 14913</t>
  </si>
  <si>
    <t>Duluth, MN</t>
  </si>
  <si>
    <t xml:space="preserve"> 14918</t>
  </si>
  <si>
    <t>International Falls, MN</t>
  </si>
  <si>
    <t xml:space="preserve"> 14922</t>
  </si>
  <si>
    <t>Minneapolis/St. Paul, MN</t>
  </si>
  <si>
    <t xml:space="preserve"> 14925</t>
  </si>
  <si>
    <t>Rochester, MN</t>
  </si>
  <si>
    <t xml:space="preserve"> 14926</t>
  </si>
  <si>
    <t>Saint Cloud, MN</t>
  </si>
  <si>
    <t xml:space="preserve"> 03945</t>
  </si>
  <si>
    <t>Columbia, MO</t>
  </si>
  <si>
    <t xml:space="preserve"> 03947</t>
  </si>
  <si>
    <t>Kansas City, MO</t>
  </si>
  <si>
    <t xml:space="preserve"> 13994</t>
  </si>
  <si>
    <t>St. Louis, MO</t>
  </si>
  <si>
    <t xml:space="preserve"> 13995</t>
  </si>
  <si>
    <t>Springfield, MO</t>
  </si>
  <si>
    <t xml:space="preserve"> 03940</t>
  </si>
  <si>
    <t>Jackson, MS</t>
  </si>
  <si>
    <t xml:space="preserve"> 13865</t>
  </si>
  <si>
    <t>Meridian, MS</t>
  </si>
  <si>
    <t xml:space="preserve"> 24033</t>
  </si>
  <si>
    <t>Billings, MT</t>
  </si>
  <si>
    <t xml:space="preserve"> 24036</t>
  </si>
  <si>
    <t>Lewistown, MT</t>
  </si>
  <si>
    <t xml:space="preserve"> 24037</t>
  </si>
  <si>
    <t>Miles City, MT</t>
  </si>
  <si>
    <t xml:space="preserve"> 24137</t>
  </si>
  <si>
    <t>Cut Bank, MT</t>
  </si>
  <si>
    <t xml:space="preserve"> 24143</t>
  </si>
  <si>
    <t>Great F alls, MT</t>
  </si>
  <si>
    <t xml:space="preserve"> 24144</t>
  </si>
  <si>
    <t>Helena, MT</t>
  </si>
  <si>
    <t xml:space="preserve"> 24146</t>
  </si>
  <si>
    <t>Kalispell, MT</t>
  </si>
  <si>
    <t xml:space="preserve"> 24153</t>
  </si>
  <si>
    <t>Missoula, MT</t>
  </si>
  <si>
    <t xml:space="preserve"> 94008</t>
  </si>
  <si>
    <t>Glasgow, MT</t>
  </si>
  <si>
    <t xml:space="preserve"> 03812</t>
  </si>
  <si>
    <t>Asheville, NC</t>
  </si>
  <si>
    <t xml:space="preserve"> 13722</t>
  </si>
  <si>
    <t>Raleigh/Durham, NC</t>
  </si>
  <si>
    <t xml:space="preserve"> 13723</t>
  </si>
  <si>
    <t>Greensboro, NC</t>
  </si>
  <si>
    <t xml:space="preserve"> 13748</t>
  </si>
  <si>
    <t>Wilmington, NC</t>
  </si>
  <si>
    <t xml:space="preserve"> 13881</t>
  </si>
  <si>
    <t>Charlotte, NC</t>
  </si>
  <si>
    <t xml:space="preserve"> 93729</t>
  </si>
  <si>
    <t>Cape Hatteras, NC</t>
  </si>
  <si>
    <t xml:space="preserve"> 14914</t>
  </si>
  <si>
    <t>Fargo, ND</t>
  </si>
  <si>
    <t xml:space="preserve"> 24011</t>
  </si>
  <si>
    <t>Bismarck, ND</t>
  </si>
  <si>
    <t xml:space="preserve"> 24013</t>
  </si>
  <si>
    <t>Minot, ND</t>
  </si>
  <si>
    <t xml:space="preserve"> 14935</t>
  </si>
  <si>
    <t>Grand Island, NE</t>
  </si>
  <si>
    <t xml:space="preserve"> 14941</t>
  </si>
  <si>
    <t>Norfolk, NE</t>
  </si>
  <si>
    <t xml:space="preserve"> 24023</t>
  </si>
  <si>
    <t>North Platte, NE</t>
  </si>
  <si>
    <t xml:space="preserve"> 24028</t>
  </si>
  <si>
    <t>Scottsbluff, NE</t>
  </si>
  <si>
    <t xml:space="preserve"> 94918</t>
  </si>
  <si>
    <t>Omaha N WSFO, NE</t>
  </si>
  <si>
    <t xml:space="preserve"> 14745</t>
  </si>
  <si>
    <t>Concord, NH</t>
  </si>
  <si>
    <t xml:space="preserve"> 14734</t>
  </si>
  <si>
    <t>Newark, NJ</t>
  </si>
  <si>
    <t xml:space="preserve"> 93730</t>
  </si>
  <si>
    <t>Atlantic City, NJ</t>
  </si>
  <si>
    <t xml:space="preserve"> 23048</t>
  </si>
  <si>
    <t>Tucumcari, NM</t>
  </si>
  <si>
    <t xml:space="preserve"> 23050</t>
  </si>
  <si>
    <t>Albuquerque, NM</t>
  </si>
  <si>
    <t xml:space="preserve"> 23153</t>
  </si>
  <si>
    <t>Tonopah, NV</t>
  </si>
  <si>
    <t xml:space="preserve"> 23154</t>
  </si>
  <si>
    <t>Ely, NV</t>
  </si>
  <si>
    <t xml:space="preserve"> 23169</t>
  </si>
  <si>
    <t>Las Vegas, NV</t>
  </si>
  <si>
    <t xml:space="preserve"> 23185</t>
  </si>
  <si>
    <t>Reno, NV</t>
  </si>
  <si>
    <t xml:space="preserve"> 24121</t>
  </si>
  <si>
    <t>Elko, NV</t>
  </si>
  <si>
    <t xml:space="preserve"> 24128</t>
  </si>
  <si>
    <t>Winnemucca, NV</t>
  </si>
  <si>
    <t xml:space="preserve"> 04725</t>
  </si>
  <si>
    <t>Binghamton, NY</t>
  </si>
  <si>
    <t xml:space="preserve"> 14733</t>
  </si>
  <si>
    <t>Buffalo, NY</t>
  </si>
  <si>
    <t xml:space="preserve"> 14735</t>
  </si>
  <si>
    <t>Albany, NY</t>
  </si>
  <si>
    <t xml:space="preserve"> 14768</t>
  </si>
  <si>
    <t>Rochester, NY</t>
  </si>
  <si>
    <t xml:space="preserve"> 14771</t>
  </si>
  <si>
    <t>Syracuse, NY</t>
  </si>
  <si>
    <t xml:space="preserve"> 94725</t>
  </si>
  <si>
    <t>Massena, NY</t>
  </si>
  <si>
    <t xml:space="preserve"> 94728</t>
  </si>
  <si>
    <t>NYC (Central Park), NY</t>
  </si>
  <si>
    <t xml:space="preserve"> 14820</t>
  </si>
  <si>
    <t>Cleveland, OH</t>
  </si>
  <si>
    <t xml:space="preserve"> 14821</t>
  </si>
  <si>
    <t>Columbus, OH</t>
  </si>
  <si>
    <t xml:space="preserve"> 14852</t>
  </si>
  <si>
    <t>Youngstown, OH</t>
  </si>
  <si>
    <t xml:space="preserve"> 14891</t>
  </si>
  <si>
    <t>Mansfield, OH</t>
  </si>
  <si>
    <t xml:space="preserve"> 14895</t>
  </si>
  <si>
    <t>Akron/Canton, OH</t>
  </si>
  <si>
    <t xml:space="preserve"> 93815</t>
  </si>
  <si>
    <t>Dayton, OH</t>
  </si>
  <si>
    <t xml:space="preserve"> 94830</t>
  </si>
  <si>
    <t>Toledo, OH</t>
  </si>
  <si>
    <t xml:space="preserve"> 13967</t>
  </si>
  <si>
    <t>Oklahoma City, OK</t>
  </si>
  <si>
    <t xml:space="preserve"> 13968</t>
  </si>
  <si>
    <t>Tulsa, OK</t>
  </si>
  <si>
    <t xml:space="preserve"> 24155</t>
  </si>
  <si>
    <t>Pendleton, OR</t>
  </si>
  <si>
    <t xml:space="preserve"> 24221</t>
  </si>
  <si>
    <t>Eugene, OR</t>
  </si>
  <si>
    <t xml:space="preserve"> 24225</t>
  </si>
  <si>
    <t>Medford, OR</t>
  </si>
  <si>
    <t xml:space="preserve"> 24229</t>
  </si>
  <si>
    <t>Portland, OR</t>
  </si>
  <si>
    <t xml:space="preserve"> 24230</t>
  </si>
  <si>
    <t>Redmond/Bend, OR</t>
  </si>
  <si>
    <t xml:space="preserve"> 24232</t>
  </si>
  <si>
    <t>Salem, OR</t>
  </si>
  <si>
    <t xml:space="preserve"> 24284</t>
  </si>
  <si>
    <t>North Bend, OR</t>
  </si>
  <si>
    <t xml:space="preserve"> 94224</t>
  </si>
  <si>
    <t>Astoria, OR</t>
  </si>
  <si>
    <t xml:space="preserve"> 04751</t>
  </si>
  <si>
    <t>Bradford, PA</t>
  </si>
  <si>
    <t xml:space="preserve"> 13739</t>
  </si>
  <si>
    <t>Philadelphia, PA</t>
  </si>
  <si>
    <t xml:space="preserve"> 14737</t>
  </si>
  <si>
    <t>Allentown, PA</t>
  </si>
  <si>
    <t xml:space="preserve"> 14751</t>
  </si>
  <si>
    <t>Harrisburg, PA</t>
  </si>
  <si>
    <t xml:space="preserve"> 14777</t>
  </si>
  <si>
    <t>Wilkes-Barre/Scranton, PA</t>
  </si>
  <si>
    <t xml:space="preserve"> 14778</t>
  </si>
  <si>
    <t>Williamsport, PA</t>
  </si>
  <si>
    <t xml:space="preserve"> 14860</t>
  </si>
  <si>
    <t>Erie, PA</t>
  </si>
  <si>
    <t xml:space="preserve"> 94823</t>
  </si>
  <si>
    <t>Pittsburgh, PA</t>
  </si>
  <si>
    <t xml:space="preserve"> 41415</t>
  </si>
  <si>
    <t>Guam, PI</t>
  </si>
  <si>
    <t xml:space="preserve"> 11641</t>
  </si>
  <si>
    <t>San Juan, PR</t>
  </si>
  <si>
    <t xml:space="preserve"> 14765</t>
  </si>
  <si>
    <t>Providence, RI</t>
  </si>
  <si>
    <t xml:space="preserve"> 03870</t>
  </si>
  <si>
    <t>Greenville/Spartanburg, SC</t>
  </si>
  <si>
    <t xml:space="preserve"> 13880</t>
  </si>
  <si>
    <t>Charleston, SC</t>
  </si>
  <si>
    <t xml:space="preserve"> 13883</t>
  </si>
  <si>
    <t>Columbia, SC</t>
  </si>
  <si>
    <t xml:space="preserve"> 14936</t>
  </si>
  <si>
    <t>Huron, SD</t>
  </si>
  <si>
    <t xml:space="preserve"> 14944</t>
  </si>
  <si>
    <t>Sioux Falls, SD</t>
  </si>
  <si>
    <t xml:space="preserve"> 24025</t>
  </si>
  <si>
    <t>Pierre, SD</t>
  </si>
  <si>
    <t xml:space="preserve"> 24090</t>
  </si>
  <si>
    <t>Rapid City, SD</t>
  </si>
  <si>
    <t xml:space="preserve"> 13877</t>
  </si>
  <si>
    <t>Bristol, TN</t>
  </si>
  <si>
    <t xml:space="preserve"> 13882</t>
  </si>
  <si>
    <t>Chattanooga, TN</t>
  </si>
  <si>
    <t xml:space="preserve"> 13891</t>
  </si>
  <si>
    <t>Knoxville, TN</t>
  </si>
  <si>
    <t xml:space="preserve"> 13893</t>
  </si>
  <si>
    <t>Memphis, TN</t>
  </si>
  <si>
    <t xml:space="preserve"> 13897</t>
  </si>
  <si>
    <t>Nashville, TN</t>
  </si>
  <si>
    <t xml:space="preserve"> 03927</t>
  </si>
  <si>
    <t>Fort Worth, TX</t>
  </si>
  <si>
    <t xml:space="preserve"> 12912</t>
  </si>
  <si>
    <t>Victoria, TX</t>
  </si>
  <si>
    <t xml:space="preserve"> 12917</t>
  </si>
  <si>
    <t>Port Arthur, TX</t>
  </si>
  <si>
    <t xml:space="preserve"> 12919</t>
  </si>
  <si>
    <t>Brownsville, TX</t>
  </si>
  <si>
    <t xml:space="preserve"> 12921</t>
  </si>
  <si>
    <t>San Antonio, TX</t>
  </si>
  <si>
    <t xml:space="preserve"> 12924</t>
  </si>
  <si>
    <t>Corpus Christi, TX</t>
  </si>
  <si>
    <t xml:space="preserve"> 12960</t>
  </si>
  <si>
    <t>Houston, TX</t>
  </si>
  <si>
    <t xml:space="preserve"> 13958</t>
  </si>
  <si>
    <t>Austin, TX</t>
  </si>
  <si>
    <t xml:space="preserve"> 13959</t>
  </si>
  <si>
    <t>Waco, TX</t>
  </si>
  <si>
    <t xml:space="preserve"> 13962</t>
  </si>
  <si>
    <t>Abilene, TX</t>
  </si>
  <si>
    <t xml:space="preserve"> 13966</t>
  </si>
  <si>
    <t>Wichita Falls, TX</t>
  </si>
  <si>
    <t xml:space="preserve"> 23023</t>
  </si>
  <si>
    <t>Midland/Odessa, TX</t>
  </si>
  <si>
    <t xml:space="preserve"> 23034</t>
  </si>
  <si>
    <t>San Angelo, TX</t>
  </si>
  <si>
    <t xml:space="preserve"> 23042</t>
  </si>
  <si>
    <t>Lubbock, TX</t>
  </si>
  <si>
    <t xml:space="preserve"> 23044</t>
  </si>
  <si>
    <t>El Paso, TX</t>
  </si>
  <si>
    <t xml:space="preserve"> 23047</t>
  </si>
  <si>
    <t>Amarillo, TX</t>
  </si>
  <si>
    <t xml:space="preserve"> 93987</t>
  </si>
  <si>
    <t>Lufkin, TX</t>
  </si>
  <si>
    <t xml:space="preserve"> 24127</t>
  </si>
  <si>
    <t>Salt Lake City, UT</t>
  </si>
  <si>
    <t xml:space="preserve"> 93129</t>
  </si>
  <si>
    <t>Cedar City, UT</t>
  </si>
  <si>
    <t xml:space="preserve"> 13733</t>
  </si>
  <si>
    <t>Lynchburg, VA</t>
  </si>
  <si>
    <t xml:space="preserve"> 13737</t>
  </si>
  <si>
    <t>Norfolk, VA</t>
  </si>
  <si>
    <t xml:space="preserve"> 13740</t>
  </si>
  <si>
    <t>Richmond, VA</t>
  </si>
  <si>
    <t xml:space="preserve"> 13741</t>
  </si>
  <si>
    <t>Roanoke, VA</t>
  </si>
  <si>
    <t xml:space="preserve"> 14742</t>
  </si>
  <si>
    <t>Burlington, VT</t>
  </si>
  <si>
    <t xml:space="preserve"> 24157</t>
  </si>
  <si>
    <t>Spokane, WA</t>
  </si>
  <si>
    <t xml:space="preserve"> 24227</t>
  </si>
  <si>
    <t>Olympia, WA</t>
  </si>
  <si>
    <t xml:space="preserve"> 24233</t>
  </si>
  <si>
    <t>Seattle/Tacoma AP, WA</t>
  </si>
  <si>
    <t xml:space="preserve"> 24243</t>
  </si>
  <si>
    <t>Yakima, WA</t>
  </si>
  <si>
    <t xml:space="preserve"> 94240</t>
  </si>
  <si>
    <t>Quillayute, WA</t>
  </si>
  <si>
    <t xml:space="preserve"> 14837</t>
  </si>
  <si>
    <t>Madison, WI</t>
  </si>
  <si>
    <t xml:space="preserve"> 14839</t>
  </si>
  <si>
    <t>Milwaukee, WI</t>
  </si>
  <si>
    <t xml:space="preserve"> 14898</t>
  </si>
  <si>
    <t>Green Bay, WI</t>
  </si>
  <si>
    <t xml:space="preserve"> 14920</t>
  </si>
  <si>
    <t>La Crosse, WI</t>
  </si>
  <si>
    <t xml:space="preserve"> 14991</t>
  </si>
  <si>
    <t>Eau Claire, WI</t>
  </si>
  <si>
    <t xml:space="preserve"> 03860</t>
  </si>
  <si>
    <t>Huntington, WV</t>
  </si>
  <si>
    <t xml:space="preserve"> 13729</t>
  </si>
  <si>
    <t>Elkins, WV</t>
  </si>
  <si>
    <t xml:space="preserve"> 13866</t>
  </si>
  <si>
    <t>Charleston, WV</t>
  </si>
  <si>
    <t xml:space="preserve"> 24018</t>
  </si>
  <si>
    <t>Cheyenne, WY</t>
  </si>
  <si>
    <t xml:space="preserve"> 24021</t>
  </si>
  <si>
    <t>Lander, WY</t>
  </si>
  <si>
    <t xml:space="preserve"> 24027</t>
  </si>
  <si>
    <t>Rock Springs, WY</t>
  </si>
  <si>
    <t xml:space="preserve"> 24029</t>
  </si>
  <si>
    <t>Sheridan, WY</t>
  </si>
  <si>
    <t xml:space="preserve"> 24089</t>
  </si>
  <si>
    <t>Casper, WY</t>
  </si>
  <si>
    <t>HUC 2</t>
  </si>
  <si>
    <t>Percentile</t>
  </si>
  <si>
    <t>All met files - field size in Acres</t>
  </si>
  <si>
    <t>All met files - filed size in m2</t>
  </si>
  <si>
    <t>Value</t>
  </si>
  <si>
    <t>Yes</t>
  </si>
  <si>
    <t>No</t>
  </si>
  <si>
    <t>w14607.dvf</t>
  </si>
  <si>
    <t>Set 1</t>
  </si>
  <si>
    <t>ME</t>
  </si>
  <si>
    <t>R</t>
  </si>
  <si>
    <t>w14764.dvf</t>
  </si>
  <si>
    <t>w94746.dvf</t>
  </si>
  <si>
    <t>Set 3</t>
  </si>
  <si>
    <t>MA</t>
  </si>
  <si>
    <t>w14740.dvf</t>
  </si>
  <si>
    <t>CT</t>
  </si>
  <si>
    <t>w14745.dvf</t>
  </si>
  <si>
    <t>NH</t>
  </si>
  <si>
    <t>w14765.dvf</t>
  </si>
  <si>
    <t>Set 2</t>
  </si>
  <si>
    <t>RI</t>
  </si>
  <si>
    <t>w94702.dvf</t>
  </si>
  <si>
    <t>w14739.dvf</t>
  </si>
  <si>
    <t>w14778.dvf</t>
  </si>
  <si>
    <t>PA</t>
  </si>
  <si>
    <t>S</t>
  </si>
  <si>
    <t>w14734.dvf</t>
  </si>
  <si>
    <t>NJ</t>
  </si>
  <si>
    <t>w14737.dvf</t>
  </si>
  <si>
    <t>w04725.dvf</t>
  </si>
  <si>
    <t>NY</t>
  </si>
  <si>
    <t>w13781.dvf</t>
  </si>
  <si>
    <t>DE</t>
  </si>
  <si>
    <t>w13733.dvf</t>
  </si>
  <si>
    <t>VA</t>
  </si>
  <si>
    <t>P</t>
  </si>
  <si>
    <t>w13740.dvf</t>
  </si>
  <si>
    <t>w14751.dvf</t>
  </si>
  <si>
    <t>w93730.dvf</t>
  </si>
  <si>
    <t>w14777.dvf</t>
  </si>
  <si>
    <t>w14735.dvf</t>
  </si>
  <si>
    <t>w94728.dvf</t>
  </si>
  <si>
    <t>w13739.dvf</t>
  </si>
  <si>
    <t>w13737.dvf</t>
  </si>
  <si>
    <t>T</t>
  </si>
  <si>
    <t>w93721.dvf</t>
  </si>
  <si>
    <t>MD</t>
  </si>
  <si>
    <t>w93805.dvf</t>
  </si>
  <si>
    <t>FL</t>
  </si>
  <si>
    <t>w13865.dvf</t>
  </si>
  <si>
    <t>MS</t>
  </si>
  <si>
    <t>w13894.dvf</t>
  </si>
  <si>
    <t>AL</t>
  </si>
  <si>
    <t>w13876.dvf</t>
  </si>
  <si>
    <t>N</t>
  </si>
  <si>
    <t>w93729.dvf</t>
  </si>
  <si>
    <t>NC</t>
  </si>
  <si>
    <t>w03940.dvf</t>
  </si>
  <si>
    <t>w13748.dvf</t>
  </si>
  <si>
    <t>w13895.dvf</t>
  </si>
  <si>
    <t>w93842.dvf</t>
  </si>
  <si>
    <t>GA</t>
  </si>
  <si>
    <t>w03870.dvf</t>
  </si>
  <si>
    <t>SC</t>
  </si>
  <si>
    <t>w13873.dvf</t>
  </si>
  <si>
    <t>w13889.dvf</t>
  </si>
  <si>
    <t>w13883.dvf</t>
  </si>
  <si>
    <t>w13880.dvf</t>
  </si>
  <si>
    <t>w12844.dvf</t>
  </si>
  <si>
    <t>U</t>
  </si>
  <si>
    <t>w13874.dvf</t>
  </si>
  <si>
    <t>w12839.dvf</t>
  </si>
  <si>
    <t>w03820.dvf</t>
  </si>
  <si>
    <t>w13723.dvf</t>
  </si>
  <si>
    <t>w03822.dvf</t>
  </si>
  <si>
    <t>w03813.dvf</t>
  </si>
  <si>
    <t>w12834.dvf</t>
  </si>
  <si>
    <t>w13881.dvf</t>
  </si>
  <si>
    <t>w13722.dvf</t>
  </si>
  <si>
    <t>w13741.dvf</t>
  </si>
  <si>
    <t>w12842.dvf</t>
  </si>
  <si>
    <t>w12836.dvf</t>
  </si>
  <si>
    <t>w14847.dvf</t>
  </si>
  <si>
    <t>MI</t>
  </si>
  <si>
    <t>K</t>
  </si>
  <si>
    <t>w94725.dvf</t>
  </si>
  <si>
    <t>w14771.dvf</t>
  </si>
  <si>
    <t>L</t>
  </si>
  <si>
    <t>w14742.dvf</t>
  </si>
  <si>
    <t>VT</t>
  </si>
  <si>
    <t>w14860.dvf</t>
  </si>
  <si>
    <t>w14848.dvf</t>
  </si>
  <si>
    <t>IN</t>
  </si>
  <si>
    <t>w14733.dvf</t>
  </si>
  <si>
    <t>w94814.dvf</t>
  </si>
  <si>
    <t>w94849.dvf</t>
  </si>
  <si>
    <t>w14913.dvf</t>
  </si>
  <si>
    <t>MN</t>
  </si>
  <si>
    <t>w94847.dvf</t>
  </si>
  <si>
    <t>w94860.dvf</t>
  </si>
  <si>
    <t>w14850.dvf</t>
  </si>
  <si>
    <t>w14820.dvf</t>
  </si>
  <si>
    <t>OH</t>
  </si>
  <si>
    <t>w94830.dvf</t>
  </si>
  <si>
    <t>w14839.dvf</t>
  </si>
  <si>
    <t>WI</t>
  </si>
  <si>
    <t>M</t>
  </si>
  <si>
    <t>w14836.dvf</t>
  </si>
  <si>
    <t>w14840.dvf</t>
  </si>
  <si>
    <t>w14768.dvf</t>
  </si>
  <si>
    <t>w14898.dvf</t>
  </si>
  <si>
    <t>w14826.dvf</t>
  </si>
  <si>
    <t>w13729.dvf</t>
  </si>
  <si>
    <t>WV</t>
  </si>
  <si>
    <t>w04751.dvf</t>
  </si>
  <si>
    <t>w14891.dvf</t>
  </si>
  <si>
    <t>w13866.dvf</t>
  </si>
  <si>
    <t>w03860.dvf</t>
  </si>
  <si>
    <t>w93820.dvf</t>
  </si>
  <si>
    <t>KY</t>
  </si>
  <si>
    <t>w93817.dvf</t>
  </si>
  <si>
    <t>w13897.dvf</t>
  </si>
  <si>
    <t>TN</t>
  </si>
  <si>
    <t>w93821.dvf</t>
  </si>
  <si>
    <t>w14852.dvf</t>
  </si>
  <si>
    <t>w93819.dvf</t>
  </si>
  <si>
    <t>w93814.dvf</t>
  </si>
  <si>
    <t>w14821.dvf</t>
  </si>
  <si>
    <t>w14895.dvf</t>
  </si>
  <si>
    <t>w93815.dvf</t>
  </si>
  <si>
    <t>w94823.dvf</t>
  </si>
  <si>
    <t>w14827.dvf</t>
  </si>
  <si>
    <t>w13882.dvf</t>
  </si>
  <si>
    <t>w03812.dvf</t>
  </si>
  <si>
    <t>w03856.dvf</t>
  </si>
  <si>
    <t>w13891.dvf</t>
  </si>
  <si>
    <t>w13877.dvf</t>
  </si>
  <si>
    <t>w94822.dvf</t>
  </si>
  <si>
    <t>IL</t>
  </si>
  <si>
    <t>w14923.dvf</t>
  </si>
  <si>
    <t>w14842.dvf</t>
  </si>
  <si>
    <t>w14991.dvf</t>
  </si>
  <si>
    <t>w14940.dvf</t>
  </si>
  <si>
    <t>IA</t>
  </si>
  <si>
    <t>w94846.dvf</t>
  </si>
  <si>
    <t>w94910.dvf</t>
  </si>
  <si>
    <t>w14920.dvf</t>
  </si>
  <si>
    <t>w14837.dvf</t>
  </si>
  <si>
    <t>w93822.dvf</t>
  </si>
  <si>
    <t>w14925.dvf</t>
  </si>
  <si>
    <t>w14926.dvf</t>
  </si>
  <si>
    <t>w14933.dvf</t>
  </si>
  <si>
    <t>w14922.dvf</t>
  </si>
  <si>
    <t>w13970.dvf</t>
  </si>
  <si>
    <t>LA</t>
  </si>
  <si>
    <t>w12916.dvf</t>
  </si>
  <si>
    <t>O</t>
  </si>
  <si>
    <t>w03937.dvf</t>
  </si>
  <si>
    <t>w13893.dvf</t>
  </si>
  <si>
    <t>w14918.dvf</t>
  </si>
  <si>
    <t>w14914.dvf</t>
  </si>
  <si>
    <t>ND</t>
  </si>
  <si>
    <t>F</t>
  </si>
  <si>
    <t>w24013.dvf</t>
  </si>
  <si>
    <t>w13995.dvf</t>
  </si>
  <si>
    <t>MO</t>
  </si>
  <si>
    <t>w03945.dvf</t>
  </si>
  <si>
    <t>w03947.dvf</t>
  </si>
  <si>
    <t>w13994.dvf</t>
  </si>
  <si>
    <t>w13996.dvf</t>
  </si>
  <si>
    <t>KS</t>
  </si>
  <si>
    <t>w94918.dvf</t>
  </si>
  <si>
    <t>NE</t>
  </si>
  <si>
    <t>w14943.dvf</t>
  </si>
  <si>
    <t>w14944.dvf</t>
  </si>
  <si>
    <t>SD</t>
  </si>
  <si>
    <t>w14941.dvf</t>
  </si>
  <si>
    <t>w14935.dvf</t>
  </si>
  <si>
    <t>H</t>
  </si>
  <si>
    <t>w14936.dvf</t>
  </si>
  <si>
    <t>w24025.dvf</t>
  </si>
  <si>
    <t>w24036.dvf</t>
  </si>
  <si>
    <t>MT</t>
  </si>
  <si>
    <t>E</t>
  </si>
  <si>
    <t>w24023.dvf</t>
  </si>
  <si>
    <t>w24011.dvf</t>
  </si>
  <si>
    <t>w23065.dvf</t>
  </si>
  <si>
    <t>w94018.dvf</t>
  </si>
  <si>
    <t>CO</t>
  </si>
  <si>
    <t>w24090.dvf</t>
  </si>
  <si>
    <t>G</t>
  </si>
  <si>
    <t>w24037.dvf</t>
  </si>
  <si>
    <t>w24028.dvf</t>
  </si>
  <si>
    <t>w24029.dvf</t>
  </si>
  <si>
    <t>WY</t>
  </si>
  <si>
    <t>w24021.dvf</t>
  </si>
  <si>
    <t>w24143.dvf</t>
  </si>
  <si>
    <t>w24137.dvf</t>
  </si>
  <si>
    <t>w24033.dvf</t>
  </si>
  <si>
    <t>w24018.dvf</t>
  </si>
  <si>
    <t>w94008.dvf</t>
  </si>
  <si>
    <t>w24144.dvf</t>
  </si>
  <si>
    <t>w24089.dvf</t>
  </si>
  <si>
    <t>w13963.dvf</t>
  </si>
  <si>
    <t>AR</t>
  </si>
  <si>
    <t>w13957.dvf</t>
  </si>
  <si>
    <t>w13964.dvf</t>
  </si>
  <si>
    <t>w13968.dvf</t>
  </si>
  <si>
    <t>OK</t>
  </si>
  <si>
    <t>w13967.dvf</t>
  </si>
  <si>
    <t>w03928.dvf</t>
  </si>
  <si>
    <t>w13966.dvf</t>
  </si>
  <si>
    <t>TX</t>
  </si>
  <si>
    <t>w13985.dvf</t>
  </si>
  <si>
    <t>w23047.dvf</t>
  </si>
  <si>
    <t>w93037.dvf</t>
  </si>
  <si>
    <t>w23048.dvf</t>
  </si>
  <si>
    <t>NM</t>
  </si>
  <si>
    <t>w93058.dvf</t>
  </si>
  <si>
    <t>w12917.dvf</t>
  </si>
  <si>
    <t>w12960.dvf</t>
  </si>
  <si>
    <t>w93987.dvf</t>
  </si>
  <si>
    <t>w12912.dvf</t>
  </si>
  <si>
    <t>w12924.dvf</t>
  </si>
  <si>
    <t>w03927.dvf</t>
  </si>
  <si>
    <t>J</t>
  </si>
  <si>
    <t>w13958.dvf</t>
  </si>
  <si>
    <t>w12921.dvf</t>
  </si>
  <si>
    <t>w13959.dvf</t>
  </si>
  <si>
    <t>w12919.dvf</t>
  </si>
  <si>
    <t>I</t>
  </si>
  <si>
    <t>w13962.dvf</t>
  </si>
  <si>
    <t>w23034.dvf</t>
  </si>
  <si>
    <t>w23042.dvf</t>
  </si>
  <si>
    <t>w23023.dvf</t>
  </si>
  <si>
    <t>w23044.dvf</t>
  </si>
  <si>
    <t>D</t>
  </si>
  <si>
    <t>w23050.dvf</t>
  </si>
  <si>
    <t>w23061.dvf</t>
  </si>
  <si>
    <t>w23063.dvf</t>
  </si>
  <si>
    <t>w24027.dvf</t>
  </si>
  <si>
    <t>w23066.dvf</t>
  </si>
  <si>
    <t>w03103.dvf</t>
  </si>
  <si>
    <t>AZ</t>
  </si>
  <si>
    <t>w23160.dvf</t>
  </si>
  <si>
    <t>w23183.dvf</t>
  </si>
  <si>
    <t>w23169.dvf</t>
  </si>
  <si>
    <t>NV</t>
  </si>
  <si>
    <t>w24127.dvf</t>
  </si>
  <si>
    <t>UT</t>
  </si>
  <si>
    <t>w24121.dvf</t>
  </si>
  <si>
    <t>w93129.dvf</t>
  </si>
  <si>
    <t>w23185.dvf</t>
  </si>
  <si>
    <t>w23154.dvf</t>
  </si>
  <si>
    <t>w24128.dvf</t>
  </si>
  <si>
    <t>w23153.dvf</t>
  </si>
  <si>
    <t>w94240.dvf</t>
  </si>
  <si>
    <t>WA</t>
  </si>
  <si>
    <t>A</t>
  </si>
  <si>
    <t>w94224.dvf</t>
  </si>
  <si>
    <t>OR</t>
  </si>
  <si>
    <t>w24227.dvf</t>
  </si>
  <si>
    <t>w24284.dvf</t>
  </si>
  <si>
    <t>w24221.dvf</t>
  </si>
  <si>
    <t>w24232.dvf</t>
  </si>
  <si>
    <t>w24233.dvf</t>
  </si>
  <si>
    <t>w24229.dvf</t>
  </si>
  <si>
    <t>w24225.dvf</t>
  </si>
  <si>
    <t>w24146.dvf</t>
  </si>
  <si>
    <t>w24157.dvf</t>
  </si>
  <si>
    <t>B</t>
  </si>
  <si>
    <t>w24153.dvf</t>
  </si>
  <si>
    <t>w24155.dvf</t>
  </si>
  <si>
    <t>w24156.dvf</t>
  </si>
  <si>
    <t>ID</t>
  </si>
  <si>
    <t>w24131.dvf</t>
  </si>
  <si>
    <t>w24243.dvf</t>
  </si>
  <si>
    <t>w24230.dvf</t>
  </si>
  <si>
    <t>w24283.dvf</t>
  </si>
  <si>
    <t>CA</t>
  </si>
  <si>
    <t>w23234.dvf</t>
  </si>
  <si>
    <t>C</t>
  </si>
  <si>
    <t>w23232.dvf</t>
  </si>
  <si>
    <t>w23174.dvf</t>
  </si>
  <si>
    <t>w23129.dvf</t>
  </si>
  <si>
    <t>w23273.dvf</t>
  </si>
  <si>
    <t>w23188.dvf</t>
  </si>
  <si>
    <t>w93193.dvf</t>
  </si>
  <si>
    <t>w23155.dvf</t>
  </si>
  <si>
    <t>w23161.dvf</t>
  </si>
  <si>
    <t>w25713.dvf</t>
  </si>
  <si>
    <t>AK</t>
  </si>
  <si>
    <t>Y</t>
  </si>
  <si>
    <t>w25308.dvf</t>
  </si>
  <si>
    <t>W</t>
  </si>
  <si>
    <t>w25501.dvf</t>
  </si>
  <si>
    <t>w25339.dvf</t>
  </si>
  <si>
    <t>w25624.dvf</t>
  </si>
  <si>
    <t>w26528.dvf</t>
  </si>
  <si>
    <t>w26510.dvf</t>
  </si>
  <si>
    <t>X</t>
  </si>
  <si>
    <t>w25503.dvf</t>
  </si>
  <si>
    <t>w26617.dvf</t>
  </si>
  <si>
    <t>w26615.dvf</t>
  </si>
  <si>
    <t>w26451.dvf</t>
  </si>
  <si>
    <t>w26533.dvf</t>
  </si>
  <si>
    <t>w26411.dvf</t>
  </si>
  <si>
    <t>w26616.dvf</t>
  </si>
  <si>
    <t>w27502.dvf</t>
  </si>
  <si>
    <t>w26425.dvf</t>
  </si>
  <si>
    <t>w26415.dvf</t>
  </si>
  <si>
    <t>w21504.dvf</t>
  </si>
  <si>
    <t>HI</t>
  </si>
  <si>
    <t>V</t>
  </si>
  <si>
    <t>w22536.dvf</t>
  </si>
  <si>
    <t>w22521.dvf</t>
  </si>
  <si>
    <t>w22516.dvf</t>
  </si>
  <si>
    <t>w11641.dvf</t>
  </si>
  <si>
    <t>PR</t>
  </si>
  <si>
    <t>Z</t>
  </si>
  <si>
    <t>w41415.dvf</t>
  </si>
  <si>
    <t>PI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</si>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</sst>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1" fontId="0" fillId="0" borderId="0" xfId="0" applyNumberFormat="1"/>
    <xf numFmtId="165" fontId="0" fillId="0" borderId="0" xfId="0" applyNumberFormat="1"/>
    <xf numFmtId="11" fontId="1" fillId="2" borderId="0" xfId="1" applyNumberFormat="1"/>
    <xf numFmtId="1" fontId="1" fillId="2" borderId="0" xfId="1" applyNumberFormat="1"/>
    <xf numFmtId="165" fontId="1" fillId="2" borderId="0" xfId="1" applyNumberFormat="1"/>
    <xf numFmtId="2" fontId="1" fillId="2" borderId="0" xfId="1" applyNumberFormat="1"/>
    <xf numFmtId="1" fontId="0" fillId="0" borderId="0" xfId="0" applyNumberFormat="1" applyFill="1" applyAlignment="1">
      <alignment horizontal="center"/>
    </xf>
    <xf numFmtId="11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250"/>
  <sheetViews>
    <sheetView tabSelected="1" workbookViewId="0">
      <selection activeCell="A3" sqref="A3"/>
    </sheetView>
  </sheetViews>
  <sheetFormatPr defaultRowHeight="15" x14ac:dyDescent="0.25"/>
  <cols>
    <col min="1" max="1" width="11.140625" customWidth="1"/>
    <col min="2" max="3" width="11.140625" hidden="1" customWidth="1"/>
    <col min="4" max="4" width="11.140625" customWidth="1"/>
    <col min="5" max="5" width="25" customWidth="1"/>
    <col min="6" max="6" width="11.85546875" customWidth="1"/>
    <col min="10" max="10" width="11.85546875" customWidth="1"/>
    <col min="11" max="11" width="17.5703125" bestFit="1" customWidth="1"/>
    <col min="12" max="12" width="13.85546875" bestFit="1" customWidth="1"/>
    <col min="13" max="13" width="18" bestFit="1" customWidth="1"/>
    <col min="15" max="15" width="9.28515625" bestFit="1" customWidth="1"/>
    <col min="16" max="16" width="9.5703125" bestFit="1" customWidth="1"/>
    <col min="17" max="19" width="9.5703125" customWidth="1"/>
    <col min="25" max="25" width="10.140625" customWidth="1"/>
    <col min="26" max="26" width="9.28515625" style="2" bestFit="1" customWidth="1"/>
    <col min="27" max="28" width="9.28515625" bestFit="1" customWidth="1"/>
    <col min="30" max="30" width="10.140625" customWidth="1"/>
    <col min="31" max="33" width="9.42578125" bestFit="1" customWidth="1"/>
    <col min="35" max="35" width="10.42578125" customWidth="1"/>
    <col min="36" max="38" width="9.28515625" bestFit="1" customWidth="1"/>
  </cols>
  <sheetData>
    <row r="1" spans="1:38" x14ac:dyDescent="0.25">
      <c r="N1" s="20" t="s">
        <v>0</v>
      </c>
      <c r="O1" s="20"/>
      <c r="P1" s="20"/>
      <c r="Q1" s="20" t="s">
        <v>0</v>
      </c>
      <c r="R1" s="20"/>
      <c r="S1" s="20"/>
      <c r="T1" s="20" t="s">
        <v>1</v>
      </c>
      <c r="U1" s="20"/>
      <c r="V1" s="20"/>
      <c r="W1" s="1"/>
      <c r="X1" t="s">
        <v>493</v>
      </c>
    </row>
    <row r="2" spans="1:38" x14ac:dyDescent="0.25">
      <c r="A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12</v>
      </c>
      <c r="R2" s="1" t="s">
        <v>13</v>
      </c>
      <c r="S2" s="1" t="s">
        <v>14</v>
      </c>
      <c r="T2" s="1" t="s">
        <v>12</v>
      </c>
      <c r="U2" s="1" t="s">
        <v>13</v>
      </c>
      <c r="V2" s="1" t="s">
        <v>14</v>
      </c>
      <c r="W2" s="1"/>
      <c r="X2" s="1" t="s">
        <v>490</v>
      </c>
      <c r="Y2" s="1" t="s">
        <v>491</v>
      </c>
      <c r="Z2" s="5" t="s">
        <v>12</v>
      </c>
      <c r="AA2" s="1" t="s">
        <v>13</v>
      </c>
      <c r="AB2" s="1" t="s">
        <v>14</v>
      </c>
      <c r="AC2" s="1" t="s">
        <v>490</v>
      </c>
      <c r="AD2" s="1" t="s">
        <v>491</v>
      </c>
      <c r="AE2" s="5" t="s">
        <v>12</v>
      </c>
      <c r="AF2" s="1" t="s">
        <v>13</v>
      </c>
      <c r="AG2" s="1" t="s">
        <v>14</v>
      </c>
      <c r="AH2" s="1" t="s">
        <v>490</v>
      </c>
      <c r="AI2" s="1" t="s">
        <v>491</v>
      </c>
      <c r="AJ2" s="5" t="s">
        <v>12</v>
      </c>
      <c r="AK2" s="1" t="s">
        <v>13</v>
      </c>
      <c r="AL2" s="1" t="s">
        <v>14</v>
      </c>
    </row>
    <row r="3" spans="1:38" x14ac:dyDescent="0.25">
      <c r="A3" t="s">
        <v>200</v>
      </c>
      <c r="B3" t="s">
        <v>497</v>
      </c>
      <c r="C3" t="s">
        <v>498</v>
      </c>
      <c r="D3">
        <v>277</v>
      </c>
      <c r="E3" t="s">
        <v>201</v>
      </c>
      <c r="F3" t="s">
        <v>499</v>
      </c>
      <c r="G3">
        <v>1</v>
      </c>
      <c r="H3" t="s">
        <v>500</v>
      </c>
      <c r="I3" t="s">
        <v>495</v>
      </c>
      <c r="J3">
        <v>10957</v>
      </c>
      <c r="K3" s="2">
        <v>2792.2300000000264</v>
      </c>
      <c r="L3" s="2">
        <v>2770.7099999999982</v>
      </c>
      <c r="M3" s="2">
        <v>580.58648826300055</v>
      </c>
      <c r="N3" s="3">
        <f t="shared" ref="N3:N66" si="0">(L3-K3)*1/M3</f>
        <v>-3.7065967663856149E-2</v>
      </c>
      <c r="O3" s="4">
        <f t="shared" ref="O3:O66" si="1">(L3-K3)*100/M3</f>
        <v>-3.7065967663856147</v>
      </c>
      <c r="P3" s="4">
        <f t="shared" ref="P3:P66" si="2">(L3-K3)*10000/M3</f>
        <v>-370.65967663856151</v>
      </c>
      <c r="Q3" s="4" t="str">
        <f t="shared" ref="Q3:Q66" si="3">IF(N3&lt;0,"",N3)</f>
        <v/>
      </c>
      <c r="R3" s="4" t="str">
        <f t="shared" ref="R3:R66" si="4">IF(O3&lt;0,"",O3)</f>
        <v/>
      </c>
      <c r="S3" s="4" t="str">
        <f t="shared" ref="S3:S66" si="5">IF(P3&lt;0,"",P3)</f>
        <v/>
      </c>
      <c r="T3" s="4" t="str">
        <f t="shared" ref="T3:T66" si="6">IF(N3&gt;=0,N3/0.1,"")</f>
        <v/>
      </c>
      <c r="U3" s="2" t="str">
        <f t="shared" ref="U3:U66" si="7">IF(O3&gt;=0,O3/100,"")</f>
        <v/>
      </c>
      <c r="V3" s="2" t="str">
        <f t="shared" ref="V3:V66" si="8">IF(P3&gt;=0,P3/20000,"")</f>
        <v/>
      </c>
      <c r="W3" s="2"/>
      <c r="X3" s="6">
        <v>1</v>
      </c>
      <c r="Y3" s="6">
        <v>10</v>
      </c>
      <c r="Z3" s="2">
        <f>PERCENTILE(Q$3:Q$10,$Y3/100)</f>
        <v>0.3975590946410843</v>
      </c>
      <c r="AA3" s="2">
        <f t="shared" ref="AA3:AA7" si="9">PERCENTILE(R$3:R$10,$Y3/100)</f>
        <v>39.755909464108427</v>
      </c>
      <c r="AB3" s="2">
        <f t="shared" ref="AB3:AB7" si="10">PERCENTILE(S$3:S$10,$Y3/100)</f>
        <v>3975.5909464108427</v>
      </c>
      <c r="AC3" s="6">
        <f>X3+7</f>
        <v>8</v>
      </c>
      <c r="AD3" s="1">
        <f t="shared" ref="AD3:AD37" si="11">Y3</f>
        <v>10</v>
      </c>
      <c r="AE3" s="2">
        <f>PERCENTILE(Q$110:Q$113,$Y3/100)</f>
        <v>8.3980752360794483E-2</v>
      </c>
      <c r="AF3" s="2">
        <f t="shared" ref="AF3:AG7" si="12">PERCENTILE(R$110:R$113,$Y3/100)</f>
        <v>8.3980752360794497</v>
      </c>
      <c r="AG3" s="2">
        <f t="shared" si="12"/>
        <v>839.80752360794486</v>
      </c>
      <c r="AH3" s="6">
        <f>AC3+7</f>
        <v>15</v>
      </c>
      <c r="AI3" s="1">
        <f t="shared" ref="AI3:AI32" si="13">AD3</f>
        <v>10</v>
      </c>
      <c r="AJ3" s="4">
        <f>PERCENTILE(Q$178:Q$181,$Y3/100)</f>
        <v>25.46850515429983</v>
      </c>
      <c r="AK3" s="4">
        <f t="shared" ref="AK3:AL7" si="14">PERCENTILE(R$178:R$181,$Y3/100)</f>
        <v>2546.8505154299828</v>
      </c>
      <c r="AL3" s="4">
        <f t="shared" si="14"/>
        <v>254685.05154299832</v>
      </c>
    </row>
    <row r="4" spans="1:38" x14ac:dyDescent="0.25">
      <c r="A4" t="s">
        <v>202</v>
      </c>
      <c r="B4" t="s">
        <v>501</v>
      </c>
      <c r="C4" t="s">
        <v>498</v>
      </c>
      <c r="D4">
        <v>317</v>
      </c>
      <c r="E4" t="s">
        <v>203</v>
      </c>
      <c r="F4" t="s">
        <v>499</v>
      </c>
      <c r="G4">
        <v>1</v>
      </c>
      <c r="H4" t="s">
        <v>500</v>
      </c>
      <c r="I4" t="s">
        <v>496</v>
      </c>
      <c r="J4">
        <v>10957</v>
      </c>
      <c r="K4" s="2">
        <v>3381.4300000000426</v>
      </c>
      <c r="L4" s="2">
        <v>3346.8299999999754</v>
      </c>
      <c r="M4" s="2">
        <v>989.48720040375088</v>
      </c>
      <c r="N4" s="3">
        <f t="shared" si="0"/>
        <v>-3.496760744954458E-2</v>
      </c>
      <c r="O4" s="4">
        <f t="shared" si="1"/>
        <v>-3.4967607449544582</v>
      </c>
      <c r="P4" s="4">
        <f t="shared" si="2"/>
        <v>-349.67607449544585</v>
      </c>
      <c r="Q4" s="4" t="str">
        <f t="shared" si="3"/>
        <v/>
      </c>
      <c r="R4" s="4" t="str">
        <f t="shared" si="4"/>
        <v/>
      </c>
      <c r="S4" s="4" t="str">
        <f t="shared" si="5"/>
        <v/>
      </c>
      <c r="T4" s="4" t="str">
        <f t="shared" si="6"/>
        <v/>
      </c>
      <c r="U4" s="2" t="str">
        <f t="shared" si="7"/>
        <v/>
      </c>
      <c r="V4" s="2" t="str">
        <f t="shared" si="8"/>
        <v/>
      </c>
      <c r="W4" s="2"/>
      <c r="X4" s="1">
        <f>COUNT(P$3:P$10)</f>
        <v>8</v>
      </c>
      <c r="Y4" s="1">
        <v>25</v>
      </c>
      <c r="Z4" s="2">
        <f t="shared" ref="Z4:Z7" si="15">PERCENTILE(Q$3:Q$10,$Y4/100)</f>
        <v>0.68727197050136468</v>
      </c>
      <c r="AA4" s="2">
        <f t="shared" si="9"/>
        <v>68.727197050136482</v>
      </c>
      <c r="AB4" s="2">
        <f t="shared" si="10"/>
        <v>6872.7197050136474</v>
      </c>
      <c r="AC4" s="1">
        <f>COUNT(P$110:P$113)</f>
        <v>4</v>
      </c>
      <c r="AD4" s="1">
        <f t="shared" si="11"/>
        <v>25</v>
      </c>
      <c r="AE4" s="2">
        <f>PERCENTILE(Q$110:Q$113,$Y4/100)</f>
        <v>0.10900643988811415</v>
      </c>
      <c r="AF4" s="2">
        <f t="shared" si="12"/>
        <v>10.900643988811415</v>
      </c>
      <c r="AG4" s="2">
        <f t="shared" si="12"/>
        <v>1090.0643988811416</v>
      </c>
      <c r="AH4" s="1">
        <f>COUNT(P$178:P$181)</f>
        <v>4</v>
      </c>
      <c r="AI4" s="1">
        <f t="shared" si="13"/>
        <v>25</v>
      </c>
      <c r="AJ4" s="4">
        <f>PERCENTILE(Q$178:Q$181,$Y4/100)</f>
        <v>52.238813438041866</v>
      </c>
      <c r="AK4" s="4">
        <f t="shared" si="14"/>
        <v>5223.8813438041871</v>
      </c>
      <c r="AL4" s="4">
        <f t="shared" si="14"/>
        <v>522388.13438041869</v>
      </c>
    </row>
    <row r="5" spans="1:38" x14ac:dyDescent="0.25">
      <c r="A5" t="s">
        <v>196</v>
      </c>
      <c r="B5" t="s">
        <v>502</v>
      </c>
      <c r="C5" t="s">
        <v>503</v>
      </c>
      <c r="D5">
        <v>269</v>
      </c>
      <c r="E5" t="s">
        <v>197</v>
      </c>
      <c r="F5" t="s">
        <v>504</v>
      </c>
      <c r="G5">
        <v>1</v>
      </c>
      <c r="H5" t="s">
        <v>500</v>
      </c>
      <c r="I5" t="s">
        <v>496</v>
      </c>
      <c r="J5">
        <v>10957</v>
      </c>
      <c r="K5" s="2">
        <v>3641.3300000000468</v>
      </c>
      <c r="L5" s="2">
        <v>3791.2899999999963</v>
      </c>
      <c r="M5" s="2">
        <v>1074.8512643527001</v>
      </c>
      <c r="N5" s="3">
        <f t="shared" si="0"/>
        <v>0.13951697781205</v>
      </c>
      <c r="O5" s="4">
        <f t="shared" si="1"/>
        <v>13.951697781205</v>
      </c>
      <c r="P5" s="4">
        <f t="shared" si="2"/>
        <v>1395.1697781205</v>
      </c>
      <c r="Q5" s="4">
        <f t="shared" si="3"/>
        <v>0.13951697781205</v>
      </c>
      <c r="R5" s="4">
        <f t="shared" si="4"/>
        <v>13.951697781205</v>
      </c>
      <c r="S5" s="4">
        <f t="shared" si="5"/>
        <v>1395.1697781205</v>
      </c>
      <c r="T5" s="4">
        <f t="shared" si="6"/>
        <v>1.3951697781204999</v>
      </c>
      <c r="U5" s="2">
        <f t="shared" si="7"/>
        <v>0.13951697781205</v>
      </c>
      <c r="V5" s="2">
        <f t="shared" si="8"/>
        <v>6.9758488906024999E-2</v>
      </c>
      <c r="W5" s="2"/>
      <c r="X5" s="1"/>
      <c r="Y5" s="1">
        <v>50</v>
      </c>
      <c r="Z5" s="2">
        <f t="shared" si="15"/>
        <v>0.80063609248975554</v>
      </c>
      <c r="AA5" s="2">
        <f t="shared" si="9"/>
        <v>80.063609248975553</v>
      </c>
      <c r="AB5" s="2">
        <f t="shared" si="10"/>
        <v>8006.3609248975554</v>
      </c>
      <c r="AC5" s="1"/>
      <c r="AD5" s="1">
        <f t="shared" si="11"/>
        <v>50</v>
      </c>
      <c r="AE5" s="2">
        <f>PERCENTILE(Q$110:Q$113,$Y5/100)</f>
        <v>0.29934744941110542</v>
      </c>
      <c r="AF5" s="2">
        <f t="shared" si="12"/>
        <v>29.934744941110541</v>
      </c>
      <c r="AG5" s="2">
        <f t="shared" si="12"/>
        <v>2993.4744941110544</v>
      </c>
      <c r="AH5" s="1"/>
      <c r="AI5" s="1">
        <f t="shared" si="13"/>
        <v>50</v>
      </c>
      <c r="AJ5" s="4">
        <f>PERCENTILE(Q$178:Q$181,$Y5/100)</f>
        <v>82.275621620559946</v>
      </c>
      <c r="AK5" s="4">
        <f t="shared" si="14"/>
        <v>8227.5621620559941</v>
      </c>
      <c r="AL5" s="4">
        <f t="shared" si="14"/>
        <v>822756.21620559948</v>
      </c>
    </row>
    <row r="6" spans="1:38" x14ac:dyDescent="0.25">
      <c r="A6" t="s">
        <v>102</v>
      </c>
      <c r="B6" t="s">
        <v>505</v>
      </c>
      <c r="C6" t="s">
        <v>498</v>
      </c>
      <c r="D6">
        <v>301</v>
      </c>
      <c r="E6" t="s">
        <v>103</v>
      </c>
      <c r="F6" t="s">
        <v>506</v>
      </c>
      <c r="G6">
        <v>1</v>
      </c>
      <c r="H6" t="s">
        <v>500</v>
      </c>
      <c r="I6" t="s">
        <v>496</v>
      </c>
      <c r="J6">
        <v>10957</v>
      </c>
      <c r="K6" s="2">
        <v>3366.7000000000439</v>
      </c>
      <c r="L6" s="2">
        <v>3965.5199999999872</v>
      </c>
      <c r="M6" s="2">
        <v>913.39062454926045</v>
      </c>
      <c r="N6" s="3">
        <f t="shared" si="0"/>
        <v>0.65560121147011852</v>
      </c>
      <c r="O6" s="4">
        <f t="shared" si="1"/>
        <v>65.560121147011856</v>
      </c>
      <c r="P6" s="4">
        <f t="shared" si="2"/>
        <v>6556.0121147011851</v>
      </c>
      <c r="Q6" s="4">
        <f t="shared" si="3"/>
        <v>0.65560121147011852</v>
      </c>
      <c r="R6" s="4">
        <f t="shared" si="4"/>
        <v>65.560121147011856</v>
      </c>
      <c r="S6" s="4">
        <f t="shared" si="5"/>
        <v>6556.0121147011851</v>
      </c>
      <c r="T6" s="4">
        <f t="shared" si="6"/>
        <v>6.5560121147011845</v>
      </c>
      <c r="U6" s="2">
        <f t="shared" si="7"/>
        <v>0.65560121147011852</v>
      </c>
      <c r="V6" s="2">
        <f t="shared" si="8"/>
        <v>0.32780060573505926</v>
      </c>
      <c r="W6" s="2"/>
      <c r="X6" s="1"/>
      <c r="Y6" s="1">
        <v>75</v>
      </c>
      <c r="Z6" s="2">
        <f t="shared" si="15"/>
        <v>1.0357148200242776</v>
      </c>
      <c r="AA6" s="2">
        <f t="shared" si="9"/>
        <v>103.57148200242774</v>
      </c>
      <c r="AB6" s="2">
        <f t="shared" si="10"/>
        <v>10357.148200242775</v>
      </c>
      <c r="AC6" s="1"/>
      <c r="AD6" s="1">
        <f t="shared" si="11"/>
        <v>75</v>
      </c>
      <c r="AE6" s="2">
        <f>PERCENTILE(Q$110:Q$113,$Y6/100)</f>
        <v>0.63376093619902307</v>
      </c>
      <c r="AF6" s="2">
        <f t="shared" si="12"/>
        <v>63.376093619902299</v>
      </c>
      <c r="AG6" s="2">
        <f t="shared" si="12"/>
        <v>6337.6093619902304</v>
      </c>
      <c r="AH6" s="1"/>
      <c r="AI6" s="1">
        <f t="shared" si="13"/>
        <v>75</v>
      </c>
      <c r="AJ6" s="4">
        <f>PERCENTILE(Q$178:Q$181,$Y6/100)</f>
        <v>200.16527450897581</v>
      </c>
      <c r="AK6" s="4">
        <f t="shared" si="14"/>
        <v>20016.527450897582</v>
      </c>
      <c r="AL6" s="4">
        <f t="shared" si="14"/>
        <v>2001652.745089758</v>
      </c>
    </row>
    <row r="7" spans="1:38" x14ac:dyDescent="0.25">
      <c r="A7" t="s">
        <v>290</v>
      </c>
      <c r="B7" t="s">
        <v>507</v>
      </c>
      <c r="C7" t="s">
        <v>498</v>
      </c>
      <c r="D7">
        <v>309</v>
      </c>
      <c r="E7" t="s">
        <v>291</v>
      </c>
      <c r="F7" t="s">
        <v>508</v>
      </c>
      <c r="G7">
        <v>1</v>
      </c>
      <c r="H7" t="s">
        <v>500</v>
      </c>
      <c r="I7" t="s">
        <v>496</v>
      </c>
      <c r="J7">
        <v>10957</v>
      </c>
      <c r="K7" s="2">
        <v>2773.630000000016</v>
      </c>
      <c r="L7" s="2">
        <v>3277.409999999998</v>
      </c>
      <c r="M7" s="2">
        <v>643.98586773120064</v>
      </c>
      <c r="N7" s="3">
        <f t="shared" si="0"/>
        <v>0.78228424759510329</v>
      </c>
      <c r="O7" s="4">
        <f t="shared" si="1"/>
        <v>78.228424759510332</v>
      </c>
      <c r="P7" s="4">
        <f t="shared" si="2"/>
        <v>7822.8424759510335</v>
      </c>
      <c r="Q7" s="4">
        <f t="shared" si="3"/>
        <v>0.78228424759510329</v>
      </c>
      <c r="R7" s="4">
        <f t="shared" si="4"/>
        <v>78.228424759510332</v>
      </c>
      <c r="S7" s="4">
        <f t="shared" si="5"/>
        <v>7822.8424759510335</v>
      </c>
      <c r="T7" s="4">
        <f t="shared" si="6"/>
        <v>7.8228424759510329</v>
      </c>
      <c r="U7" s="2">
        <f t="shared" si="7"/>
        <v>0.78228424759510329</v>
      </c>
      <c r="V7" s="2">
        <f t="shared" si="8"/>
        <v>0.3911421237975517</v>
      </c>
      <c r="W7" s="2"/>
      <c r="X7" s="1"/>
      <c r="Y7" s="1">
        <v>90</v>
      </c>
      <c r="Z7" s="2">
        <f t="shared" si="15"/>
        <v>1.4362002682201509</v>
      </c>
      <c r="AA7" s="2">
        <f t="shared" si="9"/>
        <v>143.62002682201509</v>
      </c>
      <c r="AB7" s="2">
        <f t="shared" si="10"/>
        <v>14362.00268220151</v>
      </c>
      <c r="AC7" s="1"/>
      <c r="AD7" s="1">
        <f t="shared" si="11"/>
        <v>90</v>
      </c>
      <c r="AE7" s="2">
        <f>PERCENTILE(Q$110:Q$113,$Y7/100)</f>
        <v>0.91811708280321014</v>
      </c>
      <c r="AF7" s="2">
        <f t="shared" si="12"/>
        <v>91.811708280321014</v>
      </c>
      <c r="AG7" s="2">
        <f t="shared" si="12"/>
        <v>9181.1708280321018</v>
      </c>
      <c r="AH7" s="1"/>
      <c r="AI7" s="1">
        <f t="shared" si="13"/>
        <v>90</v>
      </c>
      <c r="AJ7" s="4">
        <f>PERCENTILE(Q$178:Q$181,$Y7/100)</f>
        <v>385.07070326333394</v>
      </c>
      <c r="AK7" s="4">
        <f t="shared" si="14"/>
        <v>38507.070326333393</v>
      </c>
      <c r="AL7" s="4">
        <f t="shared" si="14"/>
        <v>3850707.0326333391</v>
      </c>
    </row>
    <row r="8" spans="1:38" x14ac:dyDescent="0.25">
      <c r="A8" t="s">
        <v>380</v>
      </c>
      <c r="B8" t="s">
        <v>509</v>
      </c>
      <c r="C8" t="s">
        <v>510</v>
      </c>
      <c r="D8">
        <v>1</v>
      </c>
      <c r="E8" t="s">
        <v>381</v>
      </c>
      <c r="F8" t="s">
        <v>511</v>
      </c>
      <c r="G8">
        <v>1</v>
      </c>
      <c r="H8" t="s">
        <v>500</v>
      </c>
      <c r="I8" t="s">
        <v>496</v>
      </c>
      <c r="J8">
        <v>10957</v>
      </c>
      <c r="K8" s="2">
        <v>3475.7800000000329</v>
      </c>
      <c r="L8" s="2">
        <v>4316.8199999999879</v>
      </c>
      <c r="M8" s="2">
        <v>1026.9259919577994</v>
      </c>
      <c r="N8" s="3">
        <f t="shared" si="0"/>
        <v>0.81898793738440767</v>
      </c>
      <c r="O8" s="4">
        <f t="shared" si="1"/>
        <v>81.898793738440759</v>
      </c>
      <c r="P8" s="4">
        <f t="shared" si="2"/>
        <v>8189.8793738440763</v>
      </c>
      <c r="Q8" s="4">
        <f t="shared" si="3"/>
        <v>0.81898793738440767</v>
      </c>
      <c r="R8" s="4">
        <f t="shared" si="4"/>
        <v>81.898793738440759</v>
      </c>
      <c r="S8" s="4">
        <f t="shared" si="5"/>
        <v>8189.8793738440763</v>
      </c>
      <c r="T8" s="4">
        <f t="shared" si="6"/>
        <v>8.1898793738440769</v>
      </c>
      <c r="U8" s="2">
        <f t="shared" si="7"/>
        <v>0.81898793738440756</v>
      </c>
      <c r="V8" s="2">
        <f t="shared" si="8"/>
        <v>0.40949396869220384</v>
      </c>
      <c r="W8" s="2"/>
      <c r="X8" s="1">
        <v>2</v>
      </c>
      <c r="Y8" s="6">
        <v>10</v>
      </c>
      <c r="Z8" s="2">
        <f>PERCENTILE(Q$11:Q$25,$Y8/100)</f>
        <v>0.646678062954266</v>
      </c>
      <c r="AA8" s="2">
        <f t="shared" ref="AA8:AA12" si="16">PERCENTILE(R$11:R$25,$Y8/100)</f>
        <v>64.667806295426601</v>
      </c>
      <c r="AB8" s="2">
        <f t="shared" ref="AB8:AB12" si="17">PERCENTILE(S$11:S$25,$Y8/100)</f>
        <v>6466.7806295426599</v>
      </c>
      <c r="AC8" s="6">
        <f>X8+7</f>
        <v>9</v>
      </c>
      <c r="AD8" s="1">
        <f t="shared" si="11"/>
        <v>10</v>
      </c>
      <c r="AE8" s="2">
        <f>PERCENTILE(Q$114:Q$116,$Y8/100)</f>
        <v>4.7474731952425415</v>
      </c>
      <c r="AF8" s="2">
        <f t="shared" ref="AF8:AG12" si="18">PERCENTILE(R$114:R$116,$Y8/100)</f>
        <v>474.74731952425412</v>
      </c>
      <c r="AG8" s="2">
        <f t="shared" si="18"/>
        <v>47474.73195242542</v>
      </c>
      <c r="AH8" s="6">
        <f>AC8+7</f>
        <v>16</v>
      </c>
      <c r="AI8" s="1">
        <f t="shared" si="13"/>
        <v>10</v>
      </c>
      <c r="AJ8" s="4">
        <f>PERCENTILE(Q$182:Q$188,$Y8/100)</f>
        <v>54.502172446537969</v>
      </c>
      <c r="AK8" s="4">
        <f t="shared" ref="AK8:AL12" si="19">PERCENTILE(R$182:R$188,$Y8/100)</f>
        <v>5450.217244653797</v>
      </c>
      <c r="AL8" s="4">
        <f t="shared" si="19"/>
        <v>545021.72446537961</v>
      </c>
    </row>
    <row r="9" spans="1:38" x14ac:dyDescent="0.25">
      <c r="A9" t="s">
        <v>104</v>
      </c>
      <c r="B9" t="s">
        <v>512</v>
      </c>
      <c r="C9" t="s">
        <v>503</v>
      </c>
      <c r="D9">
        <v>257</v>
      </c>
      <c r="E9" t="s">
        <v>105</v>
      </c>
      <c r="F9" t="s">
        <v>506</v>
      </c>
      <c r="G9">
        <v>1</v>
      </c>
      <c r="H9" t="s">
        <v>500</v>
      </c>
      <c r="I9" t="s">
        <v>496</v>
      </c>
      <c r="J9">
        <v>10957</v>
      </c>
      <c r="K9" s="2">
        <v>3177.6800000000303</v>
      </c>
      <c r="L9" s="2">
        <v>4120.0599999999886</v>
      </c>
      <c r="M9" s="2">
        <v>850.55638696670144</v>
      </c>
      <c r="N9" s="3">
        <f t="shared" si="0"/>
        <v>1.1079571142375675</v>
      </c>
      <c r="O9" s="4">
        <f t="shared" si="1"/>
        <v>110.79571142375674</v>
      </c>
      <c r="P9" s="4">
        <f t="shared" si="2"/>
        <v>11079.571142375675</v>
      </c>
      <c r="Q9" s="4">
        <f t="shared" si="3"/>
        <v>1.1079571142375675</v>
      </c>
      <c r="R9" s="4">
        <f t="shared" si="4"/>
        <v>110.79571142375674</v>
      </c>
      <c r="S9" s="4">
        <f t="shared" si="5"/>
        <v>11079.571142375675</v>
      </c>
      <c r="T9" s="4">
        <f t="shared" si="6"/>
        <v>11.079571142375674</v>
      </c>
      <c r="U9" s="2">
        <f t="shared" si="7"/>
        <v>1.1079571142375675</v>
      </c>
      <c r="V9" s="2">
        <f t="shared" si="8"/>
        <v>0.55397855711878374</v>
      </c>
      <c r="W9" s="2"/>
      <c r="X9" s="1">
        <f>COUNT(P$11:P$25)</f>
        <v>15</v>
      </c>
      <c r="Y9" s="1">
        <v>25</v>
      </c>
      <c r="Z9" s="2">
        <f t="shared" ref="Z9:Z12" si="20">PERCENTILE(Q$11:Q$25,$Y9/100)</f>
        <v>1.0545262608582888</v>
      </c>
      <c r="AA9" s="2">
        <f t="shared" si="16"/>
        <v>105.45262608582887</v>
      </c>
      <c r="AB9" s="2">
        <f t="shared" si="17"/>
        <v>10545.262608582889</v>
      </c>
      <c r="AC9" s="1">
        <f>COUNT(P$114:P$116)</f>
        <v>3</v>
      </c>
      <c r="AD9" s="1">
        <f t="shared" si="11"/>
        <v>25</v>
      </c>
      <c r="AE9" s="2">
        <f>PERCENTILE(Q$114:Q$116,$Y9/100)</f>
        <v>6.6087676782119242</v>
      </c>
      <c r="AF9" s="2">
        <f t="shared" si="18"/>
        <v>660.87676782119229</v>
      </c>
      <c r="AG9" s="2">
        <f t="shared" si="18"/>
        <v>66087.676782119233</v>
      </c>
      <c r="AH9" s="1">
        <f>COUNT(P$182:P$188)</f>
        <v>7</v>
      </c>
      <c r="AI9" s="1">
        <f t="shared" si="13"/>
        <v>25</v>
      </c>
      <c r="AJ9" s="4">
        <f>PERCENTILE(Q$182:Q$188,$Y9/100)</f>
        <v>66.959381689585655</v>
      </c>
      <c r="AK9" s="4">
        <f t="shared" si="19"/>
        <v>6695.9381689585653</v>
      </c>
      <c r="AL9" s="4">
        <f t="shared" si="19"/>
        <v>669593.81689585652</v>
      </c>
    </row>
    <row r="10" spans="1:38" x14ac:dyDescent="0.25">
      <c r="A10" t="s">
        <v>194</v>
      </c>
      <c r="B10" t="s">
        <v>513</v>
      </c>
      <c r="C10" t="s">
        <v>498</v>
      </c>
      <c r="D10">
        <v>297</v>
      </c>
      <c r="E10" t="s">
        <v>195</v>
      </c>
      <c r="F10" t="s">
        <v>504</v>
      </c>
      <c r="G10">
        <v>1</v>
      </c>
      <c r="H10" t="s">
        <v>500</v>
      </c>
      <c r="I10" t="s">
        <v>496</v>
      </c>
      <c r="J10">
        <v>10957</v>
      </c>
      <c r="K10" s="2">
        <v>3167.7200000000344</v>
      </c>
      <c r="L10" s="2">
        <v>4609.7299999999814</v>
      </c>
      <c r="M10" s="2">
        <v>817.26054905163176</v>
      </c>
      <c r="N10" s="3">
        <f t="shared" si="0"/>
        <v>1.7644434222027345</v>
      </c>
      <c r="O10" s="4">
        <f t="shared" si="1"/>
        <v>176.44434222027346</v>
      </c>
      <c r="P10" s="4">
        <f t="shared" si="2"/>
        <v>17644.434222027347</v>
      </c>
      <c r="Q10" s="4">
        <f t="shared" si="3"/>
        <v>1.7644434222027345</v>
      </c>
      <c r="R10" s="4">
        <f t="shared" si="4"/>
        <v>176.44434222027346</v>
      </c>
      <c r="S10" s="4">
        <f t="shared" si="5"/>
        <v>17644.434222027347</v>
      </c>
      <c r="T10" s="4">
        <f t="shared" si="6"/>
        <v>17.644434222027343</v>
      </c>
      <c r="U10" s="2">
        <f t="shared" si="7"/>
        <v>1.7644434222027345</v>
      </c>
      <c r="V10" s="2">
        <f t="shared" si="8"/>
        <v>0.88222171110136738</v>
      </c>
      <c r="W10" s="2"/>
      <c r="X10" s="1"/>
      <c r="Y10" s="1">
        <v>50</v>
      </c>
      <c r="Z10" s="2">
        <f t="shared" si="20"/>
        <v>1.3575105577928031</v>
      </c>
      <c r="AA10" s="2">
        <f t="shared" si="16"/>
        <v>135.75105577928031</v>
      </c>
      <c r="AB10" s="2">
        <f t="shared" si="17"/>
        <v>13575.105577928032</v>
      </c>
      <c r="AC10" s="1"/>
      <c r="AD10" s="1">
        <f t="shared" si="11"/>
        <v>50</v>
      </c>
      <c r="AE10" s="2">
        <f>PERCENTILE(Q$114:Q$116,$Y10/100)</f>
        <v>9.7109251498275597</v>
      </c>
      <c r="AF10" s="2">
        <f t="shared" si="18"/>
        <v>971.09251498275603</v>
      </c>
      <c r="AG10" s="2">
        <f t="shared" si="18"/>
        <v>97109.251498275597</v>
      </c>
      <c r="AH10" s="1"/>
      <c r="AI10" s="1">
        <f t="shared" si="13"/>
        <v>50</v>
      </c>
      <c r="AJ10" s="4">
        <f>PERCENTILE(Q$182:Q$188,$Y10/100)</f>
        <v>95.219417266231687</v>
      </c>
      <c r="AK10" s="4">
        <f t="shared" si="19"/>
        <v>9521.9417266231685</v>
      </c>
      <c r="AL10" s="4">
        <f t="shared" si="19"/>
        <v>952194.17266231682</v>
      </c>
    </row>
    <row r="11" spans="1:38" x14ac:dyDescent="0.25">
      <c r="A11" t="s">
        <v>370</v>
      </c>
      <c r="B11" t="s">
        <v>514</v>
      </c>
      <c r="C11" t="s">
        <v>510</v>
      </c>
      <c r="D11">
        <v>17</v>
      </c>
      <c r="E11" t="s">
        <v>371</v>
      </c>
      <c r="F11" t="s">
        <v>515</v>
      </c>
      <c r="G11">
        <v>2</v>
      </c>
      <c r="H11" t="s">
        <v>516</v>
      </c>
      <c r="I11" t="s">
        <v>496</v>
      </c>
      <c r="J11">
        <v>10957</v>
      </c>
      <c r="K11" s="2">
        <v>3239.8100000000477</v>
      </c>
      <c r="L11" s="2">
        <v>3533.7899999999963</v>
      </c>
      <c r="M11" s="2">
        <v>796.04748420869998</v>
      </c>
      <c r="N11" s="3">
        <f t="shared" si="0"/>
        <v>0.36929957801722768</v>
      </c>
      <c r="O11" s="4">
        <f t="shared" si="1"/>
        <v>36.929957801722772</v>
      </c>
      <c r="P11" s="4">
        <f t="shared" si="2"/>
        <v>3692.9957801722771</v>
      </c>
      <c r="Q11" s="4">
        <f t="shared" si="3"/>
        <v>0.36929957801722768</v>
      </c>
      <c r="R11" s="4">
        <f t="shared" si="4"/>
        <v>36.929957801722772</v>
      </c>
      <c r="S11" s="4">
        <f t="shared" si="5"/>
        <v>3692.9957801722771</v>
      </c>
      <c r="T11" s="4">
        <f t="shared" si="6"/>
        <v>3.6929957801722768</v>
      </c>
      <c r="U11" s="2">
        <f t="shared" si="7"/>
        <v>0.36929957801722774</v>
      </c>
      <c r="V11" s="2">
        <f t="shared" si="8"/>
        <v>0.18464978900861387</v>
      </c>
      <c r="W11" s="2"/>
      <c r="X11" s="1"/>
      <c r="Y11" s="1">
        <v>75</v>
      </c>
      <c r="Z11" s="2">
        <f t="shared" si="20"/>
        <v>1.7130331937399259</v>
      </c>
      <c r="AA11" s="2">
        <f t="shared" si="16"/>
        <v>171.30331937399259</v>
      </c>
      <c r="AB11" s="2">
        <f t="shared" si="17"/>
        <v>17130.331937399256</v>
      </c>
      <c r="AC11" s="1"/>
      <c r="AD11" s="1">
        <f t="shared" si="11"/>
        <v>75</v>
      </c>
      <c r="AE11" s="2">
        <f>PERCENTILE(Q$114:Q$116,$Y11/100)</f>
        <v>11.005004158391809</v>
      </c>
      <c r="AF11" s="2">
        <f t="shared" si="18"/>
        <v>1100.500415839181</v>
      </c>
      <c r="AG11" s="2">
        <f t="shared" si="18"/>
        <v>110050.04158391809</v>
      </c>
      <c r="AH11" s="1"/>
      <c r="AI11" s="1">
        <f t="shared" si="13"/>
        <v>75</v>
      </c>
      <c r="AJ11" s="4">
        <f>PERCENTILE(Q$182:Q$188,$Y11/100)</f>
        <v>144.0071135664586</v>
      </c>
      <c r="AK11" s="4">
        <f t="shared" si="19"/>
        <v>14400.711356645861</v>
      </c>
      <c r="AL11" s="4">
        <f t="shared" si="19"/>
        <v>1440071.135664586</v>
      </c>
    </row>
    <row r="12" spans="1:38" x14ac:dyDescent="0.25">
      <c r="A12" t="s">
        <v>292</v>
      </c>
      <c r="B12" t="s">
        <v>517</v>
      </c>
      <c r="C12" t="s">
        <v>498</v>
      </c>
      <c r="D12">
        <v>285</v>
      </c>
      <c r="E12" t="s">
        <v>293</v>
      </c>
      <c r="F12" t="s">
        <v>518</v>
      </c>
      <c r="G12">
        <v>2</v>
      </c>
      <c r="H12" t="s">
        <v>500</v>
      </c>
      <c r="I12" t="s">
        <v>496</v>
      </c>
      <c r="J12">
        <v>10957</v>
      </c>
      <c r="K12" s="2">
        <v>3355.9300000000321</v>
      </c>
      <c r="L12" s="2">
        <v>3803.7899999999868</v>
      </c>
      <c r="M12" s="2">
        <v>905.81737586633017</v>
      </c>
      <c r="N12" s="3">
        <f t="shared" si="0"/>
        <v>0.49442637327597977</v>
      </c>
      <c r="O12" s="4">
        <f t="shared" si="1"/>
        <v>49.442637327597978</v>
      </c>
      <c r="P12" s="4">
        <f t="shared" si="2"/>
        <v>4944.2637327597977</v>
      </c>
      <c r="Q12" s="4">
        <f t="shared" si="3"/>
        <v>0.49442637327597977</v>
      </c>
      <c r="R12" s="4">
        <f t="shared" si="4"/>
        <v>49.442637327597978</v>
      </c>
      <c r="S12" s="4">
        <f t="shared" si="5"/>
        <v>4944.2637327597977</v>
      </c>
      <c r="T12" s="4">
        <f t="shared" si="6"/>
        <v>4.9442637327597971</v>
      </c>
      <c r="U12" s="2">
        <f t="shared" si="7"/>
        <v>0.49442637327597977</v>
      </c>
      <c r="V12" s="2">
        <f t="shared" si="8"/>
        <v>0.24721318663798988</v>
      </c>
      <c r="W12" s="2"/>
      <c r="X12" s="1"/>
      <c r="Y12" s="1">
        <v>90</v>
      </c>
      <c r="Z12" s="2">
        <f t="shared" si="20"/>
        <v>1.8495195609596951</v>
      </c>
      <c r="AA12" s="2">
        <f t="shared" si="16"/>
        <v>184.95195609596948</v>
      </c>
      <c r="AB12" s="2">
        <f t="shared" si="17"/>
        <v>18495.195609596951</v>
      </c>
      <c r="AC12" s="1"/>
      <c r="AD12" s="1">
        <f t="shared" si="11"/>
        <v>90</v>
      </c>
      <c r="AE12" s="2">
        <f>PERCENTILE(Q$114:Q$116,$Y12/100)</f>
        <v>11.781451563530357</v>
      </c>
      <c r="AF12" s="2">
        <f t="shared" si="18"/>
        <v>1178.1451563530359</v>
      </c>
      <c r="AG12" s="2">
        <f t="shared" si="18"/>
        <v>117814.51563530357</v>
      </c>
      <c r="AH12" s="1"/>
      <c r="AI12" s="1">
        <f t="shared" si="13"/>
        <v>90</v>
      </c>
      <c r="AJ12" s="4">
        <f>PERCENTILE(Q$182:Q$188,$Y12/100)</f>
        <v>209.22996649243117</v>
      </c>
      <c r="AK12" s="4">
        <f t="shared" si="19"/>
        <v>20922.996649243116</v>
      </c>
      <c r="AL12" s="4">
        <f t="shared" si="19"/>
        <v>2092299.6649243117</v>
      </c>
    </row>
    <row r="13" spans="1:38" x14ac:dyDescent="0.25">
      <c r="A13" t="s">
        <v>364</v>
      </c>
      <c r="B13" t="s">
        <v>519</v>
      </c>
      <c r="C13" t="s">
        <v>498</v>
      </c>
      <c r="D13">
        <v>293</v>
      </c>
      <c r="E13" t="s">
        <v>365</v>
      </c>
      <c r="F13" t="s">
        <v>515</v>
      </c>
      <c r="G13">
        <v>2</v>
      </c>
      <c r="H13" t="s">
        <v>516</v>
      </c>
      <c r="I13" t="s">
        <v>496</v>
      </c>
      <c r="J13">
        <v>10957</v>
      </c>
      <c r="K13" s="2">
        <v>3318.4300000000312</v>
      </c>
      <c r="L13" s="2">
        <v>4069.8700000000144</v>
      </c>
      <c r="M13" s="2">
        <v>858.73400749749464</v>
      </c>
      <c r="N13" s="3">
        <f t="shared" si="0"/>
        <v>0.87505559747169503</v>
      </c>
      <c r="O13" s="4">
        <f t="shared" si="1"/>
        <v>87.505559747169514</v>
      </c>
      <c r="P13" s="4">
        <f t="shared" si="2"/>
        <v>8750.55597471695</v>
      </c>
      <c r="Q13" s="4">
        <f t="shared" si="3"/>
        <v>0.87505559747169503</v>
      </c>
      <c r="R13" s="4">
        <f t="shared" si="4"/>
        <v>87.505559747169514</v>
      </c>
      <c r="S13" s="4">
        <f t="shared" si="5"/>
        <v>8750.55597471695</v>
      </c>
      <c r="T13" s="4">
        <f t="shared" si="6"/>
        <v>8.7505559747169492</v>
      </c>
      <c r="U13" s="2">
        <f t="shared" si="7"/>
        <v>0.87505559747169515</v>
      </c>
      <c r="V13" s="2">
        <f t="shared" si="8"/>
        <v>0.43752779873584752</v>
      </c>
      <c r="W13" s="2"/>
      <c r="X13" s="6">
        <v>3</v>
      </c>
      <c r="Y13" s="6">
        <v>10</v>
      </c>
      <c r="Z13" s="2">
        <f>PERCENTILE(Q$26:Q$52,$Y13/100)</f>
        <v>0.32474099526094813</v>
      </c>
      <c r="AA13" s="2">
        <f t="shared" ref="AA13:AB17" si="21">PERCENTILE(R$26:R$52,$Y13/100)</f>
        <v>32.474099526094804</v>
      </c>
      <c r="AB13" s="2">
        <f t="shared" si="21"/>
        <v>3247.4099526094815</v>
      </c>
      <c r="AC13" s="6">
        <f>X13+7</f>
        <v>10</v>
      </c>
      <c r="AD13" s="1">
        <f t="shared" si="11"/>
        <v>10</v>
      </c>
      <c r="AE13" s="2">
        <f>PERCENTILE(Q$117:Q$145,$Y13/100)</f>
        <v>2.8372976723481345</v>
      </c>
      <c r="AF13" s="2">
        <f t="shared" ref="AF13:AG17" si="22">PERCENTILE(R$117:R$145,$Y13/100)</f>
        <v>283.72976723481344</v>
      </c>
      <c r="AG13" s="2">
        <f t="shared" si="22"/>
        <v>28372.976723481344</v>
      </c>
      <c r="AH13" s="6">
        <f>AC13+7</f>
        <v>17</v>
      </c>
      <c r="AI13" s="1">
        <f t="shared" si="13"/>
        <v>10</v>
      </c>
      <c r="AJ13" s="4">
        <f>PERCENTILE(Q$189:Q$205,$Y13/100)</f>
        <v>1.0102962660589156</v>
      </c>
      <c r="AK13" s="4">
        <f t="shared" ref="AK13:AL17" si="23">PERCENTILE(R$189:R$205,$Y13/100)</f>
        <v>101.02962660589156</v>
      </c>
      <c r="AL13" s="4">
        <f t="shared" si="23"/>
        <v>10102.962660589157</v>
      </c>
    </row>
    <row r="14" spans="1:38" x14ac:dyDescent="0.25">
      <c r="A14" t="s">
        <v>312</v>
      </c>
      <c r="B14" t="s">
        <v>520</v>
      </c>
      <c r="C14" t="s">
        <v>498</v>
      </c>
      <c r="D14">
        <v>57</v>
      </c>
      <c r="E14" t="s">
        <v>313</v>
      </c>
      <c r="F14" t="s">
        <v>521</v>
      </c>
      <c r="G14">
        <v>2</v>
      </c>
      <c r="H14" t="s">
        <v>500</v>
      </c>
      <c r="I14" t="s">
        <v>496</v>
      </c>
      <c r="J14">
        <v>10957</v>
      </c>
      <c r="K14" s="2">
        <v>2822.3000000000193</v>
      </c>
      <c r="L14" s="2">
        <v>3427.43999999998</v>
      </c>
      <c r="M14" s="2">
        <v>585.53664868789997</v>
      </c>
      <c r="N14" s="3">
        <f t="shared" si="0"/>
        <v>1.0334792900768706</v>
      </c>
      <c r="O14" s="4">
        <f t="shared" si="1"/>
        <v>103.34792900768704</v>
      </c>
      <c r="P14" s="4">
        <f t="shared" si="2"/>
        <v>10334.792900768705</v>
      </c>
      <c r="Q14" s="4">
        <f t="shared" si="3"/>
        <v>1.0334792900768706</v>
      </c>
      <c r="R14" s="4">
        <f t="shared" si="4"/>
        <v>103.34792900768704</v>
      </c>
      <c r="S14" s="4">
        <f t="shared" si="5"/>
        <v>10334.792900768705</v>
      </c>
      <c r="T14" s="4">
        <f t="shared" si="6"/>
        <v>10.334792900768704</v>
      </c>
      <c r="U14" s="2">
        <f t="shared" si="7"/>
        <v>1.0334792900768703</v>
      </c>
      <c r="V14" s="2">
        <f t="shared" si="8"/>
        <v>0.51673964503843528</v>
      </c>
      <c r="W14" s="2"/>
      <c r="X14" s="1">
        <f>COUNT(P$26:P$52)</f>
        <v>27</v>
      </c>
      <c r="Y14" s="1">
        <v>25</v>
      </c>
      <c r="Z14" s="2">
        <f>PERCENTILE(Q$26:Q$52,$Y14/100)</f>
        <v>0.56554290437245724</v>
      </c>
      <c r="AA14" s="2">
        <f t="shared" si="21"/>
        <v>56.554290437245719</v>
      </c>
      <c r="AB14" s="2">
        <f t="shared" si="21"/>
        <v>5655.4290437245727</v>
      </c>
      <c r="AC14" s="1">
        <f>COUNT(P$117:P$145)</f>
        <v>29</v>
      </c>
      <c r="AD14" s="1">
        <f t="shared" si="11"/>
        <v>25</v>
      </c>
      <c r="AE14" s="2">
        <f>PERCENTILE(Q$117:Q$145,$Y14/100)</f>
        <v>7.9208687376178863</v>
      </c>
      <c r="AF14" s="2">
        <f t="shared" si="22"/>
        <v>792.08687376178875</v>
      </c>
      <c r="AG14" s="2">
        <f t="shared" si="22"/>
        <v>79208.687376178874</v>
      </c>
      <c r="AH14" s="1">
        <f>COUNT(P$189:P$205)</f>
        <v>17</v>
      </c>
      <c r="AI14" s="1">
        <f t="shared" si="13"/>
        <v>25</v>
      </c>
      <c r="AJ14" s="4">
        <f>PERCENTILE(Q$189:Q$205,$Y14/100)</f>
        <v>5.5728024772433447</v>
      </c>
      <c r="AK14" s="4">
        <f t="shared" si="23"/>
        <v>557.28024772433446</v>
      </c>
      <c r="AL14" s="4">
        <f t="shared" si="23"/>
        <v>55728.024772433448</v>
      </c>
    </row>
    <row r="15" spans="1:38" x14ac:dyDescent="0.25">
      <c r="A15" t="s">
        <v>106</v>
      </c>
      <c r="B15" t="s">
        <v>522</v>
      </c>
      <c r="C15" t="s">
        <v>498</v>
      </c>
      <c r="D15">
        <v>153</v>
      </c>
      <c r="E15" t="s">
        <v>107</v>
      </c>
      <c r="F15" t="s">
        <v>523</v>
      </c>
      <c r="G15">
        <v>2</v>
      </c>
      <c r="H15" t="s">
        <v>516</v>
      </c>
      <c r="I15" t="s">
        <v>495</v>
      </c>
      <c r="J15">
        <v>10957</v>
      </c>
      <c r="K15" s="2">
        <v>3113.7100000000264</v>
      </c>
      <c r="L15" s="2">
        <v>3974.4399999999832</v>
      </c>
      <c r="M15" s="2">
        <v>800.25234422000017</v>
      </c>
      <c r="N15" s="3">
        <f t="shared" si="0"/>
        <v>1.0755732316397071</v>
      </c>
      <c r="O15" s="4">
        <f t="shared" si="1"/>
        <v>107.55732316397069</v>
      </c>
      <c r="P15" s="4">
        <f t="shared" si="2"/>
        <v>10755.73231639707</v>
      </c>
      <c r="Q15" s="4">
        <f t="shared" si="3"/>
        <v>1.0755732316397071</v>
      </c>
      <c r="R15" s="4">
        <f t="shared" si="4"/>
        <v>107.55732316397069</v>
      </c>
      <c r="S15" s="4">
        <f t="shared" si="5"/>
        <v>10755.73231639707</v>
      </c>
      <c r="T15" s="4">
        <f t="shared" si="6"/>
        <v>10.75573231639707</v>
      </c>
      <c r="U15" s="2">
        <f t="shared" si="7"/>
        <v>1.0755732316397069</v>
      </c>
      <c r="V15" s="2">
        <f t="shared" si="8"/>
        <v>0.53778661581985354</v>
      </c>
      <c r="W15" s="2"/>
      <c r="X15" s="1"/>
      <c r="Y15" s="1">
        <v>50</v>
      </c>
      <c r="Z15" s="2">
        <f>PERCENTILE(Q$26:Q$52,$Y15/100)</f>
        <v>1.0600295289970108</v>
      </c>
      <c r="AA15" s="2">
        <f t="shared" si="21"/>
        <v>106.00295289970109</v>
      </c>
      <c r="AB15" s="2">
        <f t="shared" si="21"/>
        <v>10600.295289970109</v>
      </c>
      <c r="AC15" s="1"/>
      <c r="AD15" s="1">
        <f t="shared" si="11"/>
        <v>50</v>
      </c>
      <c r="AE15" s="2">
        <f>PERCENTILE(Q$117:Q$145,$Y15/100)</f>
        <v>19.328366815027941</v>
      </c>
      <c r="AF15" s="2">
        <f t="shared" si="22"/>
        <v>1932.8366815027941</v>
      </c>
      <c r="AG15" s="2">
        <f t="shared" si="22"/>
        <v>193283.66815027941</v>
      </c>
      <c r="AH15" s="1"/>
      <c r="AI15" s="1">
        <f t="shared" si="13"/>
        <v>50</v>
      </c>
      <c r="AJ15" s="4">
        <f>PERCENTILE(Q$189:Q$205,$Y15/100)</f>
        <v>29.606459146379901</v>
      </c>
      <c r="AK15" s="4">
        <f t="shared" si="23"/>
        <v>2960.6459146379902</v>
      </c>
      <c r="AL15" s="4">
        <f t="shared" si="23"/>
        <v>296064.59146379901</v>
      </c>
    </row>
    <row r="16" spans="1:38" x14ac:dyDescent="0.25">
      <c r="A16" t="s">
        <v>444</v>
      </c>
      <c r="B16" t="s">
        <v>524</v>
      </c>
      <c r="C16" t="s">
        <v>498</v>
      </c>
      <c r="D16">
        <v>129</v>
      </c>
      <c r="E16" t="s">
        <v>445</v>
      </c>
      <c r="F16" t="s">
        <v>525</v>
      </c>
      <c r="G16">
        <v>2</v>
      </c>
      <c r="H16" t="s">
        <v>526</v>
      </c>
      <c r="I16" t="s">
        <v>496</v>
      </c>
      <c r="J16">
        <v>10957</v>
      </c>
      <c r="K16" s="2">
        <v>3119.7800000000288</v>
      </c>
      <c r="L16" s="2">
        <v>4035.009999999997</v>
      </c>
      <c r="M16" s="2">
        <v>775.22577659434091</v>
      </c>
      <c r="N16" s="3">
        <f t="shared" si="0"/>
        <v>1.1805979981995471</v>
      </c>
      <c r="O16" s="4">
        <f t="shared" si="1"/>
        <v>118.0597998199547</v>
      </c>
      <c r="P16" s="4">
        <f t="shared" si="2"/>
        <v>11805.97998199547</v>
      </c>
      <c r="Q16" s="4">
        <f t="shared" si="3"/>
        <v>1.1805979981995471</v>
      </c>
      <c r="R16" s="4">
        <f t="shared" si="4"/>
        <v>118.0597998199547</v>
      </c>
      <c r="S16" s="4">
        <f t="shared" si="5"/>
        <v>11805.97998199547</v>
      </c>
      <c r="T16" s="4">
        <f t="shared" si="6"/>
        <v>11.80597998199547</v>
      </c>
      <c r="U16" s="2">
        <f t="shared" si="7"/>
        <v>1.1805979981995471</v>
      </c>
      <c r="V16" s="2">
        <f t="shared" si="8"/>
        <v>0.59029899909977346</v>
      </c>
      <c r="W16" s="2"/>
      <c r="X16" s="1"/>
      <c r="Y16" s="1">
        <v>75</v>
      </c>
      <c r="Z16" s="2">
        <f>PERCENTILE(Q$26:Q$52,$Y16/100)</f>
        <v>1.4866611275314445</v>
      </c>
      <c r="AA16" s="2">
        <f t="shared" si="21"/>
        <v>148.66611275314443</v>
      </c>
      <c r="AB16" s="2">
        <f t="shared" si="21"/>
        <v>14866.611275314446</v>
      </c>
      <c r="AC16" s="1"/>
      <c r="AD16" s="1">
        <f t="shared" si="11"/>
        <v>75</v>
      </c>
      <c r="AE16" s="2">
        <f>PERCENTILE(Q$117:Q$145,$Y16/100)</f>
        <v>37.244535808028751</v>
      </c>
      <c r="AF16" s="2">
        <f t="shared" si="22"/>
        <v>3724.4535808028754</v>
      </c>
      <c r="AG16" s="2">
        <f t="shared" si="22"/>
        <v>372445.35808028758</v>
      </c>
      <c r="AH16" s="1"/>
      <c r="AI16" s="1">
        <f t="shared" si="13"/>
        <v>75</v>
      </c>
      <c r="AJ16" s="4">
        <f>PERCENTILE(Q$189:Q$205,$Y16/100)</f>
        <v>68.999656126368336</v>
      </c>
      <c r="AK16" s="4">
        <f t="shared" si="23"/>
        <v>6899.9656126368336</v>
      </c>
      <c r="AL16" s="4">
        <f t="shared" si="23"/>
        <v>689996.56126368337</v>
      </c>
    </row>
    <row r="17" spans="1:38" x14ac:dyDescent="0.25">
      <c r="A17" t="s">
        <v>448</v>
      </c>
      <c r="B17" t="s">
        <v>527</v>
      </c>
      <c r="C17" t="s">
        <v>498</v>
      </c>
      <c r="D17">
        <v>141</v>
      </c>
      <c r="E17" t="s">
        <v>449</v>
      </c>
      <c r="F17" t="s">
        <v>525</v>
      </c>
      <c r="G17">
        <v>2</v>
      </c>
      <c r="H17" t="s">
        <v>526</v>
      </c>
      <c r="I17" t="s">
        <v>496</v>
      </c>
      <c r="J17">
        <v>10957</v>
      </c>
      <c r="K17" s="2">
        <v>3293.4000000000269</v>
      </c>
      <c r="L17" s="2">
        <v>4381.6400000000094</v>
      </c>
      <c r="M17" s="2">
        <v>878.10254844270821</v>
      </c>
      <c r="N17" s="3">
        <f t="shared" si="0"/>
        <v>1.239308554484835</v>
      </c>
      <c r="O17" s="4">
        <f t="shared" si="1"/>
        <v>123.9308554484835</v>
      </c>
      <c r="P17" s="4">
        <f t="shared" si="2"/>
        <v>12393.085544848349</v>
      </c>
      <c r="Q17" s="4">
        <f t="shared" si="3"/>
        <v>1.239308554484835</v>
      </c>
      <c r="R17" s="4">
        <f t="shared" si="4"/>
        <v>123.9308554484835</v>
      </c>
      <c r="S17" s="4">
        <f t="shared" si="5"/>
        <v>12393.085544848349</v>
      </c>
      <c r="T17" s="4">
        <f t="shared" si="6"/>
        <v>12.393085544848349</v>
      </c>
      <c r="U17" s="2">
        <f t="shared" si="7"/>
        <v>1.239308554484835</v>
      </c>
      <c r="V17" s="2">
        <f t="shared" si="8"/>
        <v>0.6196542772424174</v>
      </c>
      <c r="W17" s="2"/>
      <c r="X17" s="1"/>
      <c r="Y17" s="1">
        <v>90</v>
      </c>
      <c r="Z17" s="2">
        <f>PERCENTILE(Q$26:Q$52,$Y17/100)</f>
        <v>1.8285184062483668</v>
      </c>
      <c r="AA17" s="2">
        <f t="shared" si="21"/>
        <v>182.85184062483671</v>
      </c>
      <c r="AB17" s="2">
        <f t="shared" si="21"/>
        <v>18285.18406248367</v>
      </c>
      <c r="AC17" s="1"/>
      <c r="AD17" s="1">
        <f t="shared" si="11"/>
        <v>90</v>
      </c>
      <c r="AE17" s="2">
        <f>PERCENTILE(Q$117:Q$145,$Y17/100)</f>
        <v>43.623626097057524</v>
      </c>
      <c r="AF17" s="2">
        <f t="shared" si="22"/>
        <v>4362.3626097057531</v>
      </c>
      <c r="AG17" s="2">
        <f t="shared" si="22"/>
        <v>436236.26097057527</v>
      </c>
      <c r="AH17" s="1"/>
      <c r="AI17" s="1">
        <f t="shared" si="13"/>
        <v>90</v>
      </c>
      <c r="AJ17" s="4">
        <f>PERCENTILE(Q$189:Q$205,$Y17/100)</f>
        <v>74.947076154140277</v>
      </c>
      <c r="AK17" s="4">
        <f t="shared" si="23"/>
        <v>7494.7076154140268</v>
      </c>
      <c r="AL17" s="4">
        <f t="shared" si="23"/>
        <v>749470.76154140278</v>
      </c>
    </row>
    <row r="18" spans="1:38" x14ac:dyDescent="0.25">
      <c r="A18" t="s">
        <v>366</v>
      </c>
      <c r="B18" t="s">
        <v>528</v>
      </c>
      <c r="C18" t="s">
        <v>498</v>
      </c>
      <c r="D18">
        <v>313</v>
      </c>
      <c r="E18" t="s">
        <v>367</v>
      </c>
      <c r="F18" t="s">
        <v>515</v>
      </c>
      <c r="G18">
        <v>2</v>
      </c>
      <c r="H18" t="s">
        <v>516</v>
      </c>
      <c r="I18" t="s">
        <v>495</v>
      </c>
      <c r="J18">
        <v>10957</v>
      </c>
      <c r="K18" s="2">
        <v>3088.6100000000306</v>
      </c>
      <c r="L18" s="2">
        <v>4122.7299999999595</v>
      </c>
      <c r="M18" s="2">
        <v>761.77676413899883</v>
      </c>
      <c r="N18" s="3">
        <f t="shared" si="0"/>
        <v>1.3575105577928031</v>
      </c>
      <c r="O18" s="4">
        <f t="shared" si="1"/>
        <v>135.75105577928031</v>
      </c>
      <c r="P18" s="4">
        <f t="shared" si="2"/>
        <v>13575.105577928032</v>
      </c>
      <c r="Q18" s="4">
        <f t="shared" si="3"/>
        <v>1.3575105577928031</v>
      </c>
      <c r="R18" s="4">
        <f t="shared" si="4"/>
        <v>135.75105577928031</v>
      </c>
      <c r="S18" s="4">
        <f t="shared" si="5"/>
        <v>13575.105577928032</v>
      </c>
      <c r="T18" s="4">
        <f t="shared" si="6"/>
        <v>13.57510557792803</v>
      </c>
      <c r="U18" s="2">
        <f t="shared" si="7"/>
        <v>1.3575105577928031</v>
      </c>
      <c r="V18" s="2">
        <f t="shared" si="8"/>
        <v>0.67875527889640164</v>
      </c>
      <c r="W18" s="2"/>
      <c r="X18" s="6">
        <v>4</v>
      </c>
      <c r="Y18" s="6">
        <v>10</v>
      </c>
      <c r="Z18" s="2">
        <f>PERCENTILE(Q$53:Q$73,$Y18/100)</f>
        <v>1.0758588838763181</v>
      </c>
      <c r="AA18" s="2">
        <f t="shared" ref="AA18:AB22" si="24">PERCENTILE(R$53:R$73,$Y18/100)</f>
        <v>107.58588838763183</v>
      </c>
      <c r="AB18" s="2">
        <f t="shared" si="24"/>
        <v>10758.588838763182</v>
      </c>
      <c r="AC18" s="6">
        <f>X18+7</f>
        <v>11</v>
      </c>
      <c r="AD18" s="1">
        <f t="shared" si="11"/>
        <v>10</v>
      </c>
      <c r="AE18" s="2">
        <f>PERCENTILE(Q$146:Q$157,$Y18/100)</f>
        <v>1.4893163008893404</v>
      </c>
      <c r="AF18" s="2">
        <f t="shared" ref="AF18:AG22" si="25">PERCENTILE(R$146:R$157,$Y18/100)</f>
        <v>148.93163008893401</v>
      </c>
      <c r="AG18" s="2">
        <f t="shared" si="25"/>
        <v>14893.163008893403</v>
      </c>
      <c r="AH18" s="6">
        <f>AC18+7</f>
        <v>18</v>
      </c>
      <c r="AI18" s="1">
        <f t="shared" si="13"/>
        <v>10</v>
      </c>
      <c r="AJ18" s="4">
        <f>PERCENTILE(Q$206:Q$215,$Y18/100)</f>
        <v>10.695548071803966</v>
      </c>
      <c r="AK18" s="4">
        <f t="shared" ref="AK18:AL22" si="26">PERCENTILE(R$206:R$215,$Y18/100)</f>
        <v>1069.5548071803964</v>
      </c>
      <c r="AL18" s="4">
        <f t="shared" si="26"/>
        <v>106955.48071803967</v>
      </c>
    </row>
    <row r="19" spans="1:38" x14ac:dyDescent="0.25">
      <c r="A19" t="s">
        <v>294</v>
      </c>
      <c r="B19" t="s">
        <v>529</v>
      </c>
      <c r="C19" t="s">
        <v>503</v>
      </c>
      <c r="D19">
        <v>193</v>
      </c>
      <c r="E19" t="s">
        <v>295</v>
      </c>
      <c r="F19" t="s">
        <v>518</v>
      </c>
      <c r="G19">
        <v>2</v>
      </c>
      <c r="H19" t="s">
        <v>516</v>
      </c>
      <c r="I19" t="s">
        <v>495</v>
      </c>
      <c r="J19">
        <v>10957</v>
      </c>
      <c r="K19" s="2">
        <v>3060.7300000000291</v>
      </c>
      <c r="L19" s="2">
        <v>4195.3499999999976</v>
      </c>
      <c r="M19" s="2">
        <v>784.23609535499907</v>
      </c>
      <c r="N19" s="3">
        <f t="shared" si="0"/>
        <v>1.4467837003681419</v>
      </c>
      <c r="O19" s="4">
        <f t="shared" si="1"/>
        <v>144.67837003681419</v>
      </c>
      <c r="P19" s="4">
        <f t="shared" si="2"/>
        <v>14467.837003681419</v>
      </c>
      <c r="Q19" s="4">
        <f t="shared" si="3"/>
        <v>1.4467837003681419</v>
      </c>
      <c r="R19" s="4">
        <f t="shared" si="4"/>
        <v>144.67837003681419</v>
      </c>
      <c r="S19" s="4">
        <f t="shared" si="5"/>
        <v>14467.837003681419</v>
      </c>
      <c r="T19" s="4">
        <f t="shared" si="6"/>
        <v>14.467837003681417</v>
      </c>
      <c r="U19" s="2">
        <f t="shared" si="7"/>
        <v>1.4467837003681419</v>
      </c>
      <c r="V19" s="2">
        <f t="shared" si="8"/>
        <v>0.72339185018407093</v>
      </c>
      <c r="W19" s="2"/>
      <c r="X19" s="6">
        <f>COUNT(P$53:P$73)</f>
        <v>21</v>
      </c>
      <c r="Y19" s="1">
        <v>25</v>
      </c>
      <c r="Z19" s="2">
        <f>PERCENTILE(Q$53:Q$73,$Y19/100)</f>
        <v>1.4722077871702697</v>
      </c>
      <c r="AA19" s="2">
        <f t="shared" si="24"/>
        <v>147.22077871702697</v>
      </c>
      <c r="AB19" s="2">
        <f t="shared" si="24"/>
        <v>14722.077871702695</v>
      </c>
      <c r="AC19" s="1">
        <f>COUNT(P$146:P$157)</f>
        <v>12</v>
      </c>
      <c r="AD19" s="1">
        <f t="shared" si="11"/>
        <v>25</v>
      </c>
      <c r="AE19" s="2">
        <f>PERCENTILE(Q$146:Q$157,$Y19/100)</f>
        <v>2.7670317401993461</v>
      </c>
      <c r="AF19" s="2">
        <f t="shared" si="25"/>
        <v>276.70317401993464</v>
      </c>
      <c r="AG19" s="2">
        <f t="shared" si="25"/>
        <v>27670.317401993463</v>
      </c>
      <c r="AH19" s="1">
        <f>COUNT(P$206:P$215)</f>
        <v>10</v>
      </c>
      <c r="AI19" s="1">
        <f t="shared" si="13"/>
        <v>25</v>
      </c>
      <c r="AJ19" s="4">
        <f>PERCENTILE(Q$206:Q$215,$Y19/100)</f>
        <v>14.898088449444774</v>
      </c>
      <c r="AK19" s="4">
        <f t="shared" si="26"/>
        <v>1489.8088449444774</v>
      </c>
      <c r="AL19" s="4">
        <f t="shared" si="26"/>
        <v>148980.88449444773</v>
      </c>
    </row>
    <row r="20" spans="1:38" x14ac:dyDescent="0.25">
      <c r="A20" t="s">
        <v>368</v>
      </c>
      <c r="B20" t="s">
        <v>530</v>
      </c>
      <c r="C20" t="s">
        <v>510</v>
      </c>
      <c r="D20">
        <v>13</v>
      </c>
      <c r="E20" t="s">
        <v>369</v>
      </c>
      <c r="F20" t="s">
        <v>515</v>
      </c>
      <c r="G20">
        <v>2</v>
      </c>
      <c r="H20" t="s">
        <v>500</v>
      </c>
      <c r="I20" t="s">
        <v>496</v>
      </c>
      <c r="J20">
        <v>10957</v>
      </c>
      <c r="K20" s="2">
        <v>2759.4900000000171</v>
      </c>
      <c r="L20" s="2">
        <v>3692.5999999999899</v>
      </c>
      <c r="M20" s="2">
        <v>563.24278340449985</v>
      </c>
      <c r="N20" s="3">
        <f t="shared" si="0"/>
        <v>1.6566745770976852</v>
      </c>
      <c r="O20" s="4">
        <f t="shared" si="1"/>
        <v>165.66745770976851</v>
      </c>
      <c r="P20" s="4">
        <f t="shared" si="2"/>
        <v>16566.74577097685</v>
      </c>
      <c r="Q20" s="4">
        <f t="shared" si="3"/>
        <v>1.6566745770976852</v>
      </c>
      <c r="R20" s="4">
        <f t="shared" si="4"/>
        <v>165.66745770976851</v>
      </c>
      <c r="S20" s="4">
        <f t="shared" si="5"/>
        <v>16566.74577097685</v>
      </c>
      <c r="T20" s="4">
        <f t="shared" si="6"/>
        <v>16.566745770976851</v>
      </c>
      <c r="U20" s="2">
        <f t="shared" si="7"/>
        <v>1.6566745770976852</v>
      </c>
      <c r="V20" s="2">
        <f t="shared" si="8"/>
        <v>0.82833728854884248</v>
      </c>
      <c r="W20" s="2"/>
      <c r="X20" s="6"/>
      <c r="Y20" s="1">
        <v>50</v>
      </c>
      <c r="Z20" s="2">
        <f>PERCENTILE(Q$53:Q$73,$Y20/100)</f>
        <v>2.1540192300676302</v>
      </c>
      <c r="AA20" s="2">
        <f t="shared" si="24"/>
        <v>215.40192300676301</v>
      </c>
      <c r="AB20" s="2">
        <f t="shared" si="24"/>
        <v>21540.192300676303</v>
      </c>
      <c r="AC20" s="1"/>
      <c r="AD20" s="1">
        <f t="shared" si="11"/>
        <v>50</v>
      </c>
      <c r="AE20" s="2">
        <f>PERCENTILE(Q$146:Q$157,$Y20/100)</f>
        <v>7.9351749929294222</v>
      </c>
      <c r="AF20" s="2">
        <f t="shared" si="25"/>
        <v>793.51749929294226</v>
      </c>
      <c r="AG20" s="2">
        <f t="shared" si="25"/>
        <v>79351.749929294223</v>
      </c>
      <c r="AH20" s="1"/>
      <c r="AI20" s="1">
        <f t="shared" si="13"/>
        <v>50</v>
      </c>
      <c r="AJ20" s="4">
        <f>PERCENTILE(Q$206:Q$215,$Y20/100)</f>
        <v>20.157105880267611</v>
      </c>
      <c r="AK20" s="4">
        <f t="shared" si="26"/>
        <v>2015.7105880267609</v>
      </c>
      <c r="AL20" s="4">
        <f t="shared" si="26"/>
        <v>201571.05880267613</v>
      </c>
    </row>
    <row r="21" spans="1:38" x14ac:dyDescent="0.25">
      <c r="A21" t="s">
        <v>316</v>
      </c>
      <c r="B21" t="s">
        <v>531</v>
      </c>
      <c r="C21" t="s">
        <v>498</v>
      </c>
      <c r="D21">
        <v>289</v>
      </c>
      <c r="E21" t="s">
        <v>317</v>
      </c>
      <c r="F21" t="s">
        <v>521</v>
      </c>
      <c r="G21">
        <v>2</v>
      </c>
      <c r="H21" t="s">
        <v>500</v>
      </c>
      <c r="I21" t="s">
        <v>496</v>
      </c>
      <c r="J21">
        <v>10957</v>
      </c>
      <c r="K21" s="2">
        <v>2758.4500000000194</v>
      </c>
      <c r="L21" s="2">
        <v>3713.22999999998</v>
      </c>
      <c r="M21" s="2">
        <v>562.29720956312963</v>
      </c>
      <c r="N21" s="3">
        <f t="shared" si="0"/>
        <v>1.697998822974359</v>
      </c>
      <c r="O21" s="4">
        <f t="shared" si="1"/>
        <v>169.79988229743591</v>
      </c>
      <c r="P21" s="4">
        <f t="shared" si="2"/>
        <v>16979.988229743591</v>
      </c>
      <c r="Q21" s="4">
        <f t="shared" si="3"/>
        <v>1.697998822974359</v>
      </c>
      <c r="R21" s="4">
        <f t="shared" si="4"/>
        <v>169.79988229743591</v>
      </c>
      <c r="S21" s="4">
        <f t="shared" si="5"/>
        <v>16979.988229743591</v>
      </c>
      <c r="T21" s="4">
        <f t="shared" si="6"/>
        <v>16.97998822974359</v>
      </c>
      <c r="U21" s="2">
        <f t="shared" si="7"/>
        <v>1.6979988229743592</v>
      </c>
      <c r="V21" s="2">
        <f t="shared" si="8"/>
        <v>0.8489994114871795</v>
      </c>
      <c r="W21" s="2"/>
      <c r="X21" s="6"/>
      <c r="Y21" s="1">
        <v>75</v>
      </c>
      <c r="Z21" s="2">
        <f>PERCENTILE(Q$53:Q$73,$Y21/100)</f>
        <v>2.6718285086500972</v>
      </c>
      <c r="AA21" s="2">
        <f t="shared" si="24"/>
        <v>267.1828508650097</v>
      </c>
      <c r="AB21" s="2">
        <f t="shared" si="24"/>
        <v>26718.285086500971</v>
      </c>
      <c r="AC21" s="1"/>
      <c r="AD21" s="1">
        <f t="shared" si="11"/>
        <v>75</v>
      </c>
      <c r="AE21" s="2">
        <f>PERCENTILE(Q$146:Q$157,$Y21/100)</f>
        <v>25.767742270220403</v>
      </c>
      <c r="AF21" s="2">
        <f t="shared" si="25"/>
        <v>2576.7742270220406</v>
      </c>
      <c r="AG21" s="2">
        <f t="shared" si="25"/>
        <v>257677.42270220403</v>
      </c>
      <c r="AH21" s="1"/>
      <c r="AI21" s="1">
        <f t="shared" si="13"/>
        <v>75</v>
      </c>
      <c r="AJ21" s="4">
        <f>PERCENTILE(Q$206:Q$215,$Y21/100)</f>
        <v>39.607151128300544</v>
      </c>
      <c r="AK21" s="4">
        <f t="shared" si="26"/>
        <v>3960.7151128300547</v>
      </c>
      <c r="AL21" s="4">
        <f t="shared" si="26"/>
        <v>396071.51128300547</v>
      </c>
    </row>
    <row r="22" spans="1:38" x14ac:dyDescent="0.25">
      <c r="A22" t="s">
        <v>324</v>
      </c>
      <c r="B22" t="s">
        <v>532</v>
      </c>
      <c r="C22" t="s">
        <v>503</v>
      </c>
      <c r="D22">
        <v>265</v>
      </c>
      <c r="E22" t="s">
        <v>325</v>
      </c>
      <c r="F22" t="s">
        <v>521</v>
      </c>
      <c r="G22">
        <v>2</v>
      </c>
      <c r="H22" t="s">
        <v>500</v>
      </c>
      <c r="I22" t="s">
        <v>496</v>
      </c>
      <c r="J22">
        <v>10957</v>
      </c>
      <c r="K22" s="2">
        <v>3628.8600000000415</v>
      </c>
      <c r="L22" s="2">
        <v>5410.6500000000087</v>
      </c>
      <c r="M22" s="2">
        <v>1031.0881568510013</v>
      </c>
      <c r="N22" s="3">
        <f t="shared" si="0"/>
        <v>1.7280675645054928</v>
      </c>
      <c r="O22" s="4">
        <f t="shared" si="1"/>
        <v>172.80675645054927</v>
      </c>
      <c r="P22" s="4">
        <f t="shared" si="2"/>
        <v>17280.675645054926</v>
      </c>
      <c r="Q22" s="4">
        <f t="shared" si="3"/>
        <v>1.7280675645054928</v>
      </c>
      <c r="R22" s="4">
        <f t="shared" si="4"/>
        <v>172.80675645054927</v>
      </c>
      <c r="S22" s="4">
        <f t="shared" si="5"/>
        <v>17280.675645054926</v>
      </c>
      <c r="T22" s="4">
        <f t="shared" si="6"/>
        <v>17.280675645054927</v>
      </c>
      <c r="U22" s="2">
        <f t="shared" si="7"/>
        <v>1.7280675645054928</v>
      </c>
      <c r="V22" s="2">
        <f t="shared" si="8"/>
        <v>0.8640337822527463</v>
      </c>
      <c r="W22" s="2"/>
      <c r="X22" s="6"/>
      <c r="Y22" s="1">
        <v>90</v>
      </c>
      <c r="Z22" s="2">
        <f>PERCENTILE(Q$53:Q$73,$Y22/100)</f>
        <v>3.0956628042456651</v>
      </c>
      <c r="AA22" s="2">
        <f t="shared" si="24"/>
        <v>309.56628042456651</v>
      </c>
      <c r="AB22" s="2">
        <f t="shared" si="24"/>
        <v>30956.62804245665</v>
      </c>
      <c r="AC22" s="1"/>
      <c r="AD22" s="1">
        <f t="shared" si="11"/>
        <v>90</v>
      </c>
      <c r="AE22" s="2">
        <f>PERCENTILE(Q$146:Q$157,$Y22/100)</f>
        <v>34.85352123618496</v>
      </c>
      <c r="AF22" s="2">
        <f t="shared" si="25"/>
        <v>3485.3521236184961</v>
      </c>
      <c r="AG22" s="2">
        <f t="shared" si="25"/>
        <v>348535.21236184955</v>
      </c>
      <c r="AH22" s="1"/>
      <c r="AI22" s="1">
        <f t="shared" si="13"/>
        <v>90</v>
      </c>
      <c r="AJ22" s="4">
        <f>PERCENTILE(Q$206:Q$215,$Y22/100)</f>
        <v>258.03784052287216</v>
      </c>
      <c r="AK22" s="4">
        <f t="shared" si="26"/>
        <v>25803.784052287214</v>
      </c>
      <c r="AL22" s="4">
        <f t="shared" si="26"/>
        <v>2580378.405228721</v>
      </c>
    </row>
    <row r="23" spans="1:38" x14ac:dyDescent="0.25">
      <c r="A23" t="s">
        <v>362</v>
      </c>
      <c r="B23" t="s">
        <v>533</v>
      </c>
      <c r="C23" t="s">
        <v>498</v>
      </c>
      <c r="D23">
        <v>137</v>
      </c>
      <c r="E23" t="s">
        <v>363</v>
      </c>
      <c r="F23" t="s">
        <v>515</v>
      </c>
      <c r="G23">
        <v>2</v>
      </c>
      <c r="H23" t="s">
        <v>516</v>
      </c>
      <c r="I23" t="s">
        <v>496</v>
      </c>
      <c r="J23">
        <v>10957</v>
      </c>
      <c r="K23" s="2">
        <v>3158.2300000000259</v>
      </c>
      <c r="L23" s="2">
        <v>4616.3600000000279</v>
      </c>
      <c r="M23" s="2">
        <v>813.90280073270628</v>
      </c>
      <c r="N23" s="3">
        <f t="shared" si="0"/>
        <v>1.791528421682955</v>
      </c>
      <c r="O23" s="4">
        <f t="shared" si="1"/>
        <v>179.15284216829551</v>
      </c>
      <c r="P23" s="4">
        <f t="shared" si="2"/>
        <v>17915.28421682955</v>
      </c>
      <c r="Q23" s="4">
        <f t="shared" si="3"/>
        <v>1.791528421682955</v>
      </c>
      <c r="R23" s="4">
        <f t="shared" si="4"/>
        <v>179.15284216829551</v>
      </c>
      <c r="S23" s="4">
        <f t="shared" si="5"/>
        <v>17915.28421682955</v>
      </c>
      <c r="T23" s="4">
        <f t="shared" si="6"/>
        <v>17.915284216829548</v>
      </c>
      <c r="U23" s="2">
        <f t="shared" si="7"/>
        <v>1.791528421682955</v>
      </c>
      <c r="V23" s="2">
        <f t="shared" si="8"/>
        <v>0.8957642108414775</v>
      </c>
      <c r="W23" s="2"/>
      <c r="X23" s="6">
        <v>5</v>
      </c>
      <c r="Y23" s="6">
        <v>10</v>
      </c>
      <c r="Z23" s="2">
        <f>PERCENTILE(Q$74:Q$90,$Y23/100)</f>
        <v>0.82215355153160041</v>
      </c>
      <c r="AA23" s="2">
        <f t="shared" ref="AA23:AB27" si="27">PERCENTILE(R$74:R$90,$Y23/100)</f>
        <v>82.215355153160033</v>
      </c>
      <c r="AB23" s="2">
        <f t="shared" si="27"/>
        <v>8221.5355153160035</v>
      </c>
      <c r="AC23" s="6">
        <f>X23+7</f>
        <v>12</v>
      </c>
      <c r="AD23" s="1">
        <f t="shared" si="11"/>
        <v>10</v>
      </c>
      <c r="AE23" s="2">
        <f>PERCENTILE(Q$158:Q$171,$Y23/100)</f>
        <v>1.3072966789289477</v>
      </c>
      <c r="AF23" s="2">
        <f t="shared" ref="AF23:AG27" si="28">PERCENTILE(R$158:R$171,$Y23/100)</f>
        <v>130.72966789289475</v>
      </c>
      <c r="AG23" s="2">
        <f t="shared" si="28"/>
        <v>13072.966789289478</v>
      </c>
      <c r="AH23" s="6">
        <f>AC23+7</f>
        <v>19</v>
      </c>
      <c r="AI23" s="1">
        <f t="shared" si="13"/>
        <v>10</v>
      </c>
      <c r="AJ23" s="4">
        <f>PERCENTILE(Q$216:Q$232,$Y23/100)</f>
        <v>4.2522198039113785</v>
      </c>
      <c r="AK23" s="4">
        <f t="shared" ref="AK23:AL27" si="29">PERCENTILE(R$216:R$232,$Y23/100)</f>
        <v>425.22198039113789</v>
      </c>
      <c r="AL23" s="4">
        <f t="shared" si="29"/>
        <v>42522.198039113784</v>
      </c>
    </row>
    <row r="24" spans="1:38" x14ac:dyDescent="0.25">
      <c r="A24" t="s">
        <v>446</v>
      </c>
      <c r="B24" t="s">
        <v>534</v>
      </c>
      <c r="C24" t="s">
        <v>498</v>
      </c>
      <c r="D24">
        <v>133</v>
      </c>
      <c r="E24" t="s">
        <v>447</v>
      </c>
      <c r="F24" t="s">
        <v>525</v>
      </c>
      <c r="G24">
        <v>2</v>
      </c>
      <c r="H24" t="s">
        <v>535</v>
      </c>
      <c r="I24" t="s">
        <v>496</v>
      </c>
      <c r="J24">
        <v>10957</v>
      </c>
      <c r="K24" s="2">
        <v>3403.6300000000306</v>
      </c>
      <c r="L24" s="2">
        <v>5085.4999999999891</v>
      </c>
      <c r="M24" s="2">
        <v>890.73590152375527</v>
      </c>
      <c r="N24" s="3">
        <f t="shared" si="0"/>
        <v>1.8881803204775218</v>
      </c>
      <c r="O24" s="4">
        <f t="shared" si="1"/>
        <v>188.81803204775215</v>
      </c>
      <c r="P24" s="4">
        <f t="shared" si="2"/>
        <v>18881.80320477522</v>
      </c>
      <c r="Q24" s="4">
        <f t="shared" si="3"/>
        <v>1.8881803204775218</v>
      </c>
      <c r="R24" s="4">
        <f t="shared" si="4"/>
        <v>188.81803204775215</v>
      </c>
      <c r="S24" s="4">
        <f t="shared" si="5"/>
        <v>18881.80320477522</v>
      </c>
      <c r="T24" s="4">
        <f t="shared" si="6"/>
        <v>18.881803204775217</v>
      </c>
      <c r="U24" s="2">
        <f t="shared" si="7"/>
        <v>1.8881803204775216</v>
      </c>
      <c r="V24" s="2">
        <f t="shared" si="8"/>
        <v>0.94409016023876102</v>
      </c>
      <c r="W24" s="2"/>
      <c r="X24" s="6">
        <f>COUNT(P$74:P$90)</f>
        <v>17</v>
      </c>
      <c r="Y24" s="1">
        <v>25</v>
      </c>
      <c r="Z24" s="2">
        <f>PERCENTILE(Q$74:Q$90,$Y24/100)</f>
        <v>1.0469036166793979</v>
      </c>
      <c r="AA24" s="2">
        <f t="shared" si="27"/>
        <v>104.69036166793978</v>
      </c>
      <c r="AB24" s="2">
        <f t="shared" si="27"/>
        <v>10469.03616679398</v>
      </c>
      <c r="AC24" s="1">
        <f>COUNT(P$158:P$171)</f>
        <v>14</v>
      </c>
      <c r="AD24" s="1">
        <f t="shared" si="11"/>
        <v>25</v>
      </c>
      <c r="AE24" s="2">
        <f>PERCENTILE(Q$158:Q$171,$Y24/100)</f>
        <v>3.6679695347261894</v>
      </c>
      <c r="AF24" s="2">
        <f t="shared" si="28"/>
        <v>366.7969534726189</v>
      </c>
      <c r="AG24" s="2">
        <f t="shared" si="28"/>
        <v>36679.695347261892</v>
      </c>
      <c r="AH24" s="1">
        <f>COUNT(P$216:P$232)</f>
        <v>17</v>
      </c>
      <c r="AI24" s="1">
        <f t="shared" si="13"/>
        <v>25</v>
      </c>
      <c r="AJ24" s="4">
        <f>PERCENTILE(Q$216:Q$232,$Y24/100)</f>
        <v>6.4410709008790956</v>
      </c>
      <c r="AK24" s="4">
        <f t="shared" si="29"/>
        <v>644.10709008790946</v>
      </c>
      <c r="AL24" s="4">
        <f t="shared" si="29"/>
        <v>64410.709008790953</v>
      </c>
    </row>
    <row r="25" spans="1:38" x14ac:dyDescent="0.25">
      <c r="A25" t="s">
        <v>198</v>
      </c>
      <c r="B25" t="s">
        <v>536</v>
      </c>
      <c r="C25" t="s">
        <v>503</v>
      </c>
      <c r="D25">
        <v>185</v>
      </c>
      <c r="E25" t="s">
        <v>199</v>
      </c>
      <c r="F25" t="s">
        <v>537</v>
      </c>
      <c r="G25">
        <v>2</v>
      </c>
      <c r="H25" t="s">
        <v>516</v>
      </c>
      <c r="I25" t="s">
        <v>496</v>
      </c>
      <c r="J25">
        <v>10957</v>
      </c>
      <c r="K25" s="2">
        <v>3107.2400000000239</v>
      </c>
      <c r="L25" s="2">
        <v>4683.8400000000138</v>
      </c>
      <c r="M25" s="2">
        <v>779.75827586299977</v>
      </c>
      <c r="N25" s="3">
        <f t="shared" si="0"/>
        <v>2.0219086463110418</v>
      </c>
      <c r="O25" s="4">
        <f t="shared" si="1"/>
        <v>202.19086463110418</v>
      </c>
      <c r="P25" s="4">
        <f t="shared" si="2"/>
        <v>20219.08646311042</v>
      </c>
      <c r="Q25" s="4">
        <f t="shared" si="3"/>
        <v>2.0219086463110418</v>
      </c>
      <c r="R25" s="4">
        <f t="shared" si="4"/>
        <v>202.19086463110418</v>
      </c>
      <c r="S25" s="4">
        <f t="shared" si="5"/>
        <v>20219.08646311042</v>
      </c>
      <c r="T25" s="4">
        <f t="shared" si="6"/>
        <v>20.219086463110418</v>
      </c>
      <c r="U25" s="2">
        <f t="shared" si="7"/>
        <v>2.0219086463110418</v>
      </c>
      <c r="V25" s="2">
        <f t="shared" si="8"/>
        <v>1.0109543231555209</v>
      </c>
      <c r="W25" s="2"/>
      <c r="X25" s="6"/>
      <c r="Y25" s="1">
        <v>50</v>
      </c>
      <c r="Z25" s="2">
        <f>PERCENTILE(Q$74:Q$90,$Y25/100)</f>
        <v>1.4898178598438399</v>
      </c>
      <c r="AA25" s="2">
        <f t="shared" si="27"/>
        <v>148.98178598438398</v>
      </c>
      <c r="AB25" s="2">
        <f t="shared" si="27"/>
        <v>14898.178598438399</v>
      </c>
      <c r="AC25" s="1"/>
      <c r="AD25" s="1">
        <f t="shared" si="11"/>
        <v>50</v>
      </c>
      <c r="AE25" s="2">
        <f>PERCENTILE(Q$158:Q$171,$Y25/100)</f>
        <v>5.7490907416652979</v>
      </c>
      <c r="AF25" s="2">
        <f t="shared" si="28"/>
        <v>574.90907416652976</v>
      </c>
      <c r="AG25" s="2">
        <f t="shared" si="28"/>
        <v>57490.907416652975</v>
      </c>
      <c r="AH25" s="1"/>
      <c r="AI25" s="1">
        <f t="shared" si="13"/>
        <v>50</v>
      </c>
      <c r="AJ25" s="4">
        <f>PERCENTILE(Q$216:Q$232,$Y25/100)</f>
        <v>8.4053607629617044</v>
      </c>
      <c r="AK25" s="4">
        <f t="shared" si="29"/>
        <v>840.53607629617034</v>
      </c>
      <c r="AL25" s="4">
        <f t="shared" si="29"/>
        <v>84053.60762961705</v>
      </c>
    </row>
    <row r="26" spans="1:38" x14ac:dyDescent="0.25">
      <c r="A26" t="s">
        <v>120</v>
      </c>
      <c r="B26" t="s">
        <v>538</v>
      </c>
      <c r="C26" t="s">
        <v>503</v>
      </c>
      <c r="D26">
        <v>201</v>
      </c>
      <c r="E26" t="s">
        <v>121</v>
      </c>
      <c r="F26" t="s">
        <v>539</v>
      </c>
      <c r="G26">
        <v>3</v>
      </c>
      <c r="H26" t="s">
        <v>526</v>
      </c>
      <c r="I26" t="s">
        <v>495</v>
      </c>
      <c r="J26">
        <v>10957</v>
      </c>
      <c r="K26" s="2">
        <v>5008.9000000000342</v>
      </c>
      <c r="L26" s="2">
        <v>4554.5699999999952</v>
      </c>
      <c r="M26" s="2">
        <v>1921.0849817522969</v>
      </c>
      <c r="N26" s="3">
        <f t="shared" si="0"/>
        <v>-0.23649656538651759</v>
      </c>
      <c r="O26" s="4">
        <f t="shared" si="1"/>
        <v>-23.649656538651758</v>
      </c>
      <c r="P26" s="4">
        <f t="shared" si="2"/>
        <v>-2364.9656538651757</v>
      </c>
      <c r="Q26" s="4" t="str">
        <f t="shared" si="3"/>
        <v/>
      </c>
      <c r="R26" s="4" t="str">
        <f t="shared" si="4"/>
        <v/>
      </c>
      <c r="S26" s="4" t="str">
        <f t="shared" si="5"/>
        <v/>
      </c>
      <c r="T26" s="4" t="str">
        <f t="shared" si="6"/>
        <v/>
      </c>
      <c r="U26" s="2" t="str">
        <f t="shared" si="7"/>
        <v/>
      </c>
      <c r="V26" s="2" t="str">
        <f t="shared" si="8"/>
        <v/>
      </c>
      <c r="W26" s="2"/>
      <c r="X26" s="6"/>
      <c r="Y26" s="1">
        <v>75</v>
      </c>
      <c r="Z26" s="2">
        <f>PERCENTILE(Q$74:Q$90,$Y26/100)</f>
        <v>1.9996748368197736</v>
      </c>
      <c r="AA26" s="2">
        <f t="shared" si="27"/>
        <v>199.96748368197734</v>
      </c>
      <c r="AB26" s="2">
        <f t="shared" si="27"/>
        <v>19996.748368197732</v>
      </c>
      <c r="AC26" s="1"/>
      <c r="AD26" s="1">
        <f t="shared" si="11"/>
        <v>75</v>
      </c>
      <c r="AE26" s="2">
        <f>PERCENTILE(Q$158:Q$171,$Y26/100)</f>
        <v>12.165579123409103</v>
      </c>
      <c r="AF26" s="2">
        <f t="shared" si="28"/>
        <v>1216.5579123409102</v>
      </c>
      <c r="AG26" s="2">
        <f t="shared" si="28"/>
        <v>121655.79123409101</v>
      </c>
      <c r="AH26" s="1"/>
      <c r="AI26" s="1">
        <f t="shared" si="13"/>
        <v>75</v>
      </c>
      <c r="AJ26" s="4">
        <f>PERCENTILE(Q$216:Q$232,$Y26/100)</f>
        <v>22.246694143805993</v>
      </c>
      <c r="AK26" s="4">
        <f t="shared" si="29"/>
        <v>2224.6694143805994</v>
      </c>
      <c r="AL26" s="4">
        <f t="shared" si="29"/>
        <v>222466.94143805996</v>
      </c>
    </row>
    <row r="27" spans="1:38" x14ac:dyDescent="0.25">
      <c r="A27" t="s">
        <v>242</v>
      </c>
      <c r="B27" t="s">
        <v>540</v>
      </c>
      <c r="C27" t="s">
        <v>498</v>
      </c>
      <c r="D27">
        <v>157</v>
      </c>
      <c r="E27" t="s">
        <v>243</v>
      </c>
      <c r="F27" t="s">
        <v>541</v>
      </c>
      <c r="G27">
        <v>3</v>
      </c>
      <c r="H27" t="s">
        <v>526</v>
      </c>
      <c r="I27" t="s">
        <v>496</v>
      </c>
      <c r="J27">
        <v>10957</v>
      </c>
      <c r="K27" s="2">
        <v>4322.2500000000273</v>
      </c>
      <c r="L27" s="2">
        <v>4336.5900000000074</v>
      </c>
      <c r="M27" s="2">
        <v>1545.3514754571959</v>
      </c>
      <c r="N27" s="3">
        <f t="shared" si="0"/>
        <v>9.2794423972304505E-3</v>
      </c>
      <c r="O27" s="4">
        <f t="shared" si="1"/>
        <v>0.92794423972304518</v>
      </c>
      <c r="P27" s="4">
        <f t="shared" si="2"/>
        <v>92.794423972304514</v>
      </c>
      <c r="Q27" s="4">
        <f t="shared" si="3"/>
        <v>9.2794423972304505E-3</v>
      </c>
      <c r="R27" s="4">
        <f t="shared" si="4"/>
        <v>0.92794423972304518</v>
      </c>
      <c r="S27" s="4">
        <f t="shared" si="5"/>
        <v>92.794423972304514</v>
      </c>
      <c r="T27" s="4">
        <f t="shared" si="6"/>
        <v>9.2794423972304502E-2</v>
      </c>
      <c r="U27" s="2">
        <f t="shared" si="7"/>
        <v>9.2794423972304522E-3</v>
      </c>
      <c r="V27" s="2">
        <f t="shared" si="8"/>
        <v>4.6397211986152261E-3</v>
      </c>
      <c r="W27" s="2"/>
      <c r="X27" s="6"/>
      <c r="Y27" s="1">
        <v>90</v>
      </c>
      <c r="Z27" s="2">
        <f>PERCENTILE(Q$74:Q$90,$Y27/100)</f>
        <v>2.4127195600829192</v>
      </c>
      <c r="AA27" s="2">
        <f t="shared" si="27"/>
        <v>241.27195600829191</v>
      </c>
      <c r="AB27" s="2">
        <f t="shared" si="27"/>
        <v>24127.195600829193</v>
      </c>
      <c r="AC27" s="1"/>
      <c r="AD27" s="1">
        <f t="shared" si="11"/>
        <v>90</v>
      </c>
      <c r="AE27" s="2">
        <f>PERCENTILE(Q$158:Q$171,$Y27/100)</f>
        <v>20.490582749072665</v>
      </c>
      <c r="AF27" s="2">
        <f t="shared" si="28"/>
        <v>2049.0582749072664</v>
      </c>
      <c r="AG27" s="2">
        <f t="shared" si="28"/>
        <v>204905.82749072663</v>
      </c>
      <c r="AH27" s="1"/>
      <c r="AI27" s="1">
        <f t="shared" si="13"/>
        <v>90</v>
      </c>
      <c r="AJ27" s="4">
        <f>PERCENTILE(Q$216:Q$232,$Y27/100)</f>
        <v>26.075925131541819</v>
      </c>
      <c r="AK27" s="4">
        <f t="shared" si="29"/>
        <v>2607.5925131541821</v>
      </c>
      <c r="AL27" s="4">
        <f t="shared" si="29"/>
        <v>260759.25131541817</v>
      </c>
    </row>
    <row r="28" spans="1:38" x14ac:dyDescent="0.25">
      <c r="A28" t="s">
        <v>56</v>
      </c>
      <c r="B28" t="s">
        <v>542</v>
      </c>
      <c r="C28" t="s">
        <v>498</v>
      </c>
      <c r="D28">
        <v>209</v>
      </c>
      <c r="E28" t="s">
        <v>57</v>
      </c>
      <c r="F28" t="s">
        <v>543</v>
      </c>
      <c r="G28">
        <v>3</v>
      </c>
      <c r="H28" t="s">
        <v>526</v>
      </c>
      <c r="I28" t="s">
        <v>496</v>
      </c>
      <c r="J28">
        <v>10957</v>
      </c>
      <c r="K28" s="2">
        <v>4875.7300000000241</v>
      </c>
      <c r="L28" s="2">
        <v>5059.0999999999804</v>
      </c>
      <c r="M28" s="2">
        <v>1795.8848227155004</v>
      </c>
      <c r="N28" s="3">
        <f t="shared" si="0"/>
        <v>0.10210565715605764</v>
      </c>
      <c r="O28" s="4">
        <f t="shared" si="1"/>
        <v>10.210565715605764</v>
      </c>
      <c r="P28" s="4">
        <f t="shared" si="2"/>
        <v>1021.0565715605763</v>
      </c>
      <c r="Q28" s="4">
        <f t="shared" si="3"/>
        <v>0.10210565715605764</v>
      </c>
      <c r="R28" s="4">
        <f t="shared" si="4"/>
        <v>10.210565715605764</v>
      </c>
      <c r="S28" s="4">
        <f t="shared" si="5"/>
        <v>1021.0565715605763</v>
      </c>
      <c r="T28" s="4">
        <f t="shared" si="6"/>
        <v>1.0210565715605764</v>
      </c>
      <c r="U28" s="2">
        <f t="shared" si="7"/>
        <v>0.10210565715605764</v>
      </c>
      <c r="V28" s="2">
        <f t="shared" si="8"/>
        <v>5.1052828578028814E-2</v>
      </c>
      <c r="W28" s="2"/>
      <c r="X28" s="6">
        <v>6</v>
      </c>
      <c r="Y28" s="6">
        <v>10</v>
      </c>
      <c r="Z28" s="2">
        <f>PERCENTILE(Q$91:Q$95,$Y28/100)</f>
        <v>0.13957443775081302</v>
      </c>
      <c r="AA28" s="2">
        <f t="shared" ref="AA28:AB32" si="30">PERCENTILE(R$91:R$95,$Y28/100)</f>
        <v>13.957443775081302</v>
      </c>
      <c r="AB28" s="2">
        <f t="shared" si="30"/>
        <v>1395.7443775081301</v>
      </c>
      <c r="AC28" s="6">
        <f>X28+7</f>
        <v>13</v>
      </c>
      <c r="AD28" s="1">
        <f t="shared" si="11"/>
        <v>10</v>
      </c>
      <c r="AE28" s="2">
        <f>PERCENTILE(Q$172:Q$174,$Y28/100)</f>
        <v>125.68512331548952</v>
      </c>
      <c r="AF28" s="2">
        <f t="shared" ref="AF28:AG32" si="31">PERCENTILE(R$172:R$174,$Y28/100)</f>
        <v>12568.512331548951</v>
      </c>
      <c r="AG28" s="2">
        <f t="shared" si="31"/>
        <v>1256851.233154895</v>
      </c>
      <c r="AH28" s="6">
        <f>AC28+7</f>
        <v>20</v>
      </c>
      <c r="AI28" s="1">
        <f t="shared" si="13"/>
        <v>10</v>
      </c>
      <c r="AJ28" s="4">
        <f>PERCENTILE(Q$233:Q$236,$Y28/100)</f>
        <v>5.1010513781465967</v>
      </c>
      <c r="AK28" s="4">
        <f t="shared" ref="AK28:AL32" si="32">PERCENTILE(R$233:R$236,$Y28/100)</f>
        <v>510.10513781465971</v>
      </c>
      <c r="AL28" s="4">
        <f t="shared" si="32"/>
        <v>51010.513781465968</v>
      </c>
    </row>
    <row r="29" spans="1:38" x14ac:dyDescent="0.25">
      <c r="A29" t="s">
        <v>54</v>
      </c>
      <c r="B29" t="s">
        <v>544</v>
      </c>
      <c r="C29" t="s">
        <v>498</v>
      </c>
      <c r="D29">
        <v>173</v>
      </c>
      <c r="E29" t="s">
        <v>55</v>
      </c>
      <c r="F29" t="s">
        <v>543</v>
      </c>
      <c r="G29">
        <v>3</v>
      </c>
      <c r="H29" t="s">
        <v>545</v>
      </c>
      <c r="I29" t="s">
        <v>496</v>
      </c>
      <c r="J29">
        <v>10957</v>
      </c>
      <c r="K29" s="2">
        <v>4163.1900000000287</v>
      </c>
      <c r="L29" s="2">
        <v>4599.9699999999566</v>
      </c>
      <c r="M29" s="2">
        <v>1362.5296445702481</v>
      </c>
      <c r="N29" s="3">
        <f t="shared" si="0"/>
        <v>0.32056550236577902</v>
      </c>
      <c r="O29" s="4">
        <f t="shared" si="1"/>
        <v>32.056550236577898</v>
      </c>
      <c r="P29" s="4">
        <f t="shared" si="2"/>
        <v>3205.65502365779</v>
      </c>
      <c r="Q29" s="4">
        <f t="shared" si="3"/>
        <v>0.32056550236577902</v>
      </c>
      <c r="R29" s="4">
        <f t="shared" si="4"/>
        <v>32.056550236577898</v>
      </c>
      <c r="S29" s="4">
        <f t="shared" si="5"/>
        <v>3205.65502365779</v>
      </c>
      <c r="T29" s="4">
        <f t="shared" si="6"/>
        <v>3.2056550236577901</v>
      </c>
      <c r="U29" s="2">
        <f t="shared" si="7"/>
        <v>0.32056550236577896</v>
      </c>
      <c r="V29" s="2">
        <f t="shared" si="8"/>
        <v>0.16028275118288951</v>
      </c>
      <c r="W29" s="2"/>
      <c r="X29" s="6">
        <f>COUNT(P$91:P$95)</f>
        <v>5</v>
      </c>
      <c r="Y29" s="1">
        <v>25</v>
      </c>
      <c r="Z29" s="2">
        <f>PERCENTILE(Q$91:Q$95,$Y29/100)</f>
        <v>0.19401900740260669</v>
      </c>
      <c r="AA29" s="2">
        <f t="shared" si="30"/>
        <v>19.401900740260668</v>
      </c>
      <c r="AB29" s="2">
        <f t="shared" si="30"/>
        <v>1940.1900740260671</v>
      </c>
      <c r="AC29" s="1">
        <f>COUNT(P$172:P$174)</f>
        <v>3</v>
      </c>
      <c r="AD29" s="1">
        <f t="shared" si="11"/>
        <v>25</v>
      </c>
      <c r="AE29" s="2">
        <f>PERCENTILE(Q$172:Q$174,$Y29/100)</f>
        <v>154.05503973259468</v>
      </c>
      <c r="AF29" s="2">
        <f t="shared" si="31"/>
        <v>15405.503973259467</v>
      </c>
      <c r="AG29" s="2">
        <f t="shared" si="31"/>
        <v>1540550.3973259467</v>
      </c>
      <c r="AH29" s="1">
        <f>COUNT(P$233:P$236)</f>
        <v>4</v>
      </c>
      <c r="AI29" s="1">
        <f t="shared" si="13"/>
        <v>25</v>
      </c>
      <c r="AJ29" s="4">
        <f>PERCENTILE(Q$233:Q$236,$Y29/100)</f>
        <v>6.8190790097293323</v>
      </c>
      <c r="AK29" s="4">
        <f t="shared" si="32"/>
        <v>681.90790097293325</v>
      </c>
      <c r="AL29" s="4">
        <f t="shared" si="32"/>
        <v>68190.790097293328</v>
      </c>
    </row>
    <row r="30" spans="1:38" x14ac:dyDescent="0.25">
      <c r="A30" t="s">
        <v>272</v>
      </c>
      <c r="B30" t="s">
        <v>546</v>
      </c>
      <c r="C30" t="s">
        <v>503</v>
      </c>
      <c r="D30">
        <v>189</v>
      </c>
      <c r="E30" t="s">
        <v>273</v>
      </c>
      <c r="F30" t="s">
        <v>547</v>
      </c>
      <c r="G30">
        <v>3</v>
      </c>
      <c r="H30" t="s">
        <v>535</v>
      </c>
      <c r="I30" t="s">
        <v>496</v>
      </c>
      <c r="J30">
        <v>10957</v>
      </c>
      <c r="K30" s="2">
        <v>4274.4700000000412</v>
      </c>
      <c r="L30" s="2">
        <v>4752.2500000000009</v>
      </c>
      <c r="M30" s="2">
        <v>1452.5875631178021</v>
      </c>
      <c r="N30" s="3">
        <f t="shared" si="0"/>
        <v>0.32891648815611724</v>
      </c>
      <c r="O30" s="4">
        <f t="shared" si="1"/>
        <v>32.891648815611717</v>
      </c>
      <c r="P30" s="4">
        <f t="shared" si="2"/>
        <v>3289.1648815611725</v>
      </c>
      <c r="Q30" s="4">
        <f t="shared" si="3"/>
        <v>0.32891648815611724</v>
      </c>
      <c r="R30" s="4">
        <f t="shared" si="4"/>
        <v>32.891648815611717</v>
      </c>
      <c r="S30" s="4">
        <f t="shared" si="5"/>
        <v>3289.1648815611725</v>
      </c>
      <c r="T30" s="4">
        <f t="shared" si="6"/>
        <v>3.289164881561172</v>
      </c>
      <c r="U30" s="2">
        <f t="shared" si="7"/>
        <v>0.32891648815611718</v>
      </c>
      <c r="V30" s="2">
        <f t="shared" si="8"/>
        <v>0.16445824407805862</v>
      </c>
      <c r="W30" s="2"/>
      <c r="X30" s="6"/>
      <c r="Y30" s="1">
        <v>50</v>
      </c>
      <c r="Z30" s="2">
        <f>PERCENTILE(Q$91:Q$95,$Y30/100)</f>
        <v>0.35721286621506837</v>
      </c>
      <c r="AA30" s="2">
        <f t="shared" si="30"/>
        <v>35.721286621506835</v>
      </c>
      <c r="AB30" s="2">
        <f t="shared" si="30"/>
        <v>3572.1286621506838</v>
      </c>
      <c r="AC30" s="1"/>
      <c r="AD30" s="1">
        <f t="shared" si="11"/>
        <v>50</v>
      </c>
      <c r="AE30" s="2">
        <f>PERCENTILE(Q$172:Q$174,$Y30/100)</f>
        <v>201.33823376110328</v>
      </c>
      <c r="AF30" s="2">
        <f t="shared" si="31"/>
        <v>20133.823376110326</v>
      </c>
      <c r="AG30" s="2">
        <f t="shared" si="31"/>
        <v>2013382.3376110326</v>
      </c>
      <c r="AI30" s="1">
        <f t="shared" si="13"/>
        <v>50</v>
      </c>
      <c r="AJ30" s="4">
        <f>PERCENTILE(Q$233:Q$236,$Y30/100)</f>
        <v>9.6824583957005572</v>
      </c>
      <c r="AK30" s="4">
        <f t="shared" si="32"/>
        <v>968.24583957005586</v>
      </c>
      <c r="AL30" s="4">
        <f t="shared" si="32"/>
        <v>96824.583957005569</v>
      </c>
    </row>
    <row r="31" spans="1:38" x14ac:dyDescent="0.25">
      <c r="A31" t="s">
        <v>240</v>
      </c>
      <c r="B31" t="s">
        <v>548</v>
      </c>
      <c r="C31" t="s">
        <v>498</v>
      </c>
      <c r="D31">
        <v>45</v>
      </c>
      <c r="E31" t="s">
        <v>241</v>
      </c>
      <c r="F31" t="s">
        <v>541</v>
      </c>
      <c r="G31">
        <v>3</v>
      </c>
      <c r="H31" t="s">
        <v>526</v>
      </c>
      <c r="I31" t="s">
        <v>495</v>
      </c>
      <c r="J31">
        <v>10957</v>
      </c>
      <c r="K31" s="2">
        <v>4178.5100000000257</v>
      </c>
      <c r="L31" s="2">
        <v>4676.3699999999917</v>
      </c>
      <c r="M31" s="2">
        <v>1467.3403625249994</v>
      </c>
      <c r="N31" s="3">
        <f t="shared" si="0"/>
        <v>0.33929414927512014</v>
      </c>
      <c r="O31" s="4">
        <f t="shared" si="1"/>
        <v>33.929414927512013</v>
      </c>
      <c r="P31" s="4">
        <f t="shared" si="2"/>
        <v>3392.9414927512012</v>
      </c>
      <c r="Q31" s="4">
        <f t="shared" si="3"/>
        <v>0.33929414927512014</v>
      </c>
      <c r="R31" s="4">
        <f t="shared" si="4"/>
        <v>33.929414927512013</v>
      </c>
      <c r="S31" s="4">
        <f t="shared" si="5"/>
        <v>3392.9414927512012</v>
      </c>
      <c r="T31" s="4">
        <f t="shared" si="6"/>
        <v>3.3929414927512012</v>
      </c>
      <c r="U31" s="2">
        <f t="shared" si="7"/>
        <v>0.33929414927512014</v>
      </c>
      <c r="V31" s="2">
        <f t="shared" si="8"/>
        <v>0.16964707463756007</v>
      </c>
      <c r="W31" s="2"/>
      <c r="X31" s="6"/>
      <c r="Y31" s="1">
        <v>75</v>
      </c>
      <c r="Z31" s="2">
        <f>PERCENTILE(Q$91:Q$95,$Y31/100)</f>
        <v>0.57352135074401878</v>
      </c>
      <c r="AA31" s="2">
        <f t="shared" si="30"/>
        <v>57.352135074401879</v>
      </c>
      <c r="AB31" s="2">
        <f t="shared" si="30"/>
        <v>5735.2135074401886</v>
      </c>
      <c r="AC31" s="1"/>
      <c r="AD31" s="1">
        <f t="shared" si="11"/>
        <v>75</v>
      </c>
      <c r="AE31" s="2">
        <f>PERCENTILE(Q$172:Q$174,$Y31/100)</f>
        <v>204.46513981745721</v>
      </c>
      <c r="AF31" s="2">
        <f t="shared" si="31"/>
        <v>20446.51398174572</v>
      </c>
      <c r="AG31" s="2">
        <f t="shared" si="31"/>
        <v>2044651.3981745723</v>
      </c>
      <c r="AI31" s="1">
        <f t="shared" si="13"/>
        <v>75</v>
      </c>
      <c r="AJ31" s="4">
        <f>PERCENTILE(Q$233:Q$236,$Y31/100)</f>
        <v>11.405071337959185</v>
      </c>
      <c r="AK31" s="4">
        <f t="shared" si="32"/>
        <v>1140.5071337959187</v>
      </c>
      <c r="AL31" s="4">
        <f t="shared" si="32"/>
        <v>114050.71337959185</v>
      </c>
    </row>
    <row r="32" spans="1:38" x14ac:dyDescent="0.25">
      <c r="A32" t="s">
        <v>268</v>
      </c>
      <c r="B32" t="s">
        <v>549</v>
      </c>
      <c r="C32" t="s">
        <v>498</v>
      </c>
      <c r="D32">
        <v>149</v>
      </c>
      <c r="E32" t="s">
        <v>269</v>
      </c>
      <c r="F32" t="s">
        <v>547</v>
      </c>
      <c r="G32">
        <v>3</v>
      </c>
      <c r="H32" t="s">
        <v>535</v>
      </c>
      <c r="I32" t="s">
        <v>496</v>
      </c>
      <c r="J32">
        <v>10957</v>
      </c>
      <c r="K32" s="2">
        <v>4137.1800000000349</v>
      </c>
      <c r="L32" s="2">
        <v>4677.3800000000138</v>
      </c>
      <c r="M32" s="2">
        <v>1316.6466608688918</v>
      </c>
      <c r="N32" s="3">
        <f t="shared" si="0"/>
        <v>0.41028471499216496</v>
      </c>
      <c r="O32" s="4">
        <f t="shared" si="1"/>
        <v>41.028471499216494</v>
      </c>
      <c r="P32" s="4">
        <f t="shared" si="2"/>
        <v>4102.8471499216494</v>
      </c>
      <c r="Q32" s="4">
        <f t="shared" si="3"/>
        <v>0.41028471499216496</v>
      </c>
      <c r="R32" s="4">
        <f t="shared" si="4"/>
        <v>41.028471499216494</v>
      </c>
      <c r="S32" s="4">
        <f t="shared" si="5"/>
        <v>4102.8471499216494</v>
      </c>
      <c r="T32" s="4">
        <f t="shared" si="6"/>
        <v>4.102847149921649</v>
      </c>
      <c r="U32" s="2">
        <f t="shared" si="7"/>
        <v>0.41028471499216496</v>
      </c>
      <c r="V32" s="2">
        <f t="shared" si="8"/>
        <v>0.20514235749608248</v>
      </c>
      <c r="W32" s="2"/>
      <c r="X32" s="6"/>
      <c r="Y32" s="1">
        <v>90</v>
      </c>
      <c r="Z32" s="2">
        <f>PERCENTILE(Q$91:Q$95,$Y32/100)</f>
        <v>0.72357224668549236</v>
      </c>
      <c r="AA32" s="2">
        <f t="shared" si="30"/>
        <v>72.357224668549236</v>
      </c>
      <c r="AB32" s="2">
        <f t="shared" si="30"/>
        <v>7235.7224668549234</v>
      </c>
      <c r="AC32" s="1"/>
      <c r="AD32" s="1">
        <f t="shared" si="11"/>
        <v>90</v>
      </c>
      <c r="AE32" s="2">
        <f>PERCENTILE(Q$172:Q$174,$Y32/100)</f>
        <v>206.34128345126956</v>
      </c>
      <c r="AF32" s="2">
        <f t="shared" si="31"/>
        <v>20634.128345126956</v>
      </c>
      <c r="AG32" s="2">
        <f t="shared" si="31"/>
        <v>2063412.8345126959</v>
      </c>
      <c r="AI32" s="1">
        <f t="shared" si="13"/>
        <v>90</v>
      </c>
      <c r="AJ32" s="4">
        <f>PERCENTILE(Q$233:Q$236,$Y32/100)</f>
        <v>12.438639103314362</v>
      </c>
      <c r="AK32" s="4">
        <f t="shared" si="32"/>
        <v>1243.8639103314363</v>
      </c>
      <c r="AL32" s="4">
        <f t="shared" si="32"/>
        <v>124386.39103314359</v>
      </c>
    </row>
    <row r="33" spans="1:38" x14ac:dyDescent="0.25">
      <c r="A33" t="s">
        <v>58</v>
      </c>
      <c r="B33" t="s">
        <v>550</v>
      </c>
      <c r="C33" t="s">
        <v>498</v>
      </c>
      <c r="D33">
        <v>213</v>
      </c>
      <c r="E33" t="s">
        <v>59</v>
      </c>
      <c r="F33" t="s">
        <v>543</v>
      </c>
      <c r="G33">
        <v>3</v>
      </c>
      <c r="H33" t="s">
        <v>526</v>
      </c>
      <c r="I33" t="s">
        <v>496</v>
      </c>
      <c r="J33">
        <v>10957</v>
      </c>
      <c r="K33" s="2">
        <v>4072.9400000000182</v>
      </c>
      <c r="L33" s="2">
        <v>4838.6999999999944</v>
      </c>
      <c r="M33" s="2">
        <v>1379.715207198569</v>
      </c>
      <c r="N33" s="3">
        <f t="shared" si="0"/>
        <v>0.5550130896613128</v>
      </c>
      <c r="O33" s="4">
        <f t="shared" si="1"/>
        <v>55.501308966131276</v>
      </c>
      <c r="P33" s="4">
        <f t="shared" si="2"/>
        <v>5550.1308966131282</v>
      </c>
      <c r="Q33" s="4">
        <f t="shared" si="3"/>
        <v>0.5550130896613128</v>
      </c>
      <c r="R33" s="4">
        <f t="shared" si="4"/>
        <v>55.501308966131276</v>
      </c>
      <c r="S33" s="4">
        <f t="shared" si="5"/>
        <v>5550.1308966131282</v>
      </c>
      <c r="T33" s="4">
        <f t="shared" si="6"/>
        <v>5.550130896613128</v>
      </c>
      <c r="U33" s="2">
        <f t="shared" si="7"/>
        <v>0.5550130896613128</v>
      </c>
      <c r="V33" s="2">
        <f t="shared" si="8"/>
        <v>0.2775065448306564</v>
      </c>
      <c r="W33" s="2"/>
      <c r="X33" s="6">
        <v>7</v>
      </c>
      <c r="Y33" s="6">
        <v>10</v>
      </c>
      <c r="Z33" s="2">
        <f>PERCENTILE(Q$96:Q$109,$Y33/100)</f>
        <v>1.88518911127204</v>
      </c>
      <c r="AA33" s="2">
        <f t="shared" ref="AA33:AB37" si="33">PERCENTILE(R$96:R$109,$Y33/100)</f>
        <v>188.51891112720401</v>
      </c>
      <c r="AB33" s="2">
        <f t="shared" si="33"/>
        <v>18851.891112720401</v>
      </c>
      <c r="AC33" s="6">
        <f>X33+7</f>
        <v>14</v>
      </c>
      <c r="AD33" s="1">
        <f t="shared" si="11"/>
        <v>10</v>
      </c>
      <c r="AE33" s="2">
        <f>PERCENTILE(Q$175:Q$177,$Y33/100)</f>
        <v>52.120199073608049</v>
      </c>
      <c r="AF33" s="2">
        <f t="shared" ref="AF33:AG37" si="34">PERCENTILE(R$175:R$177,$Y33/100)</f>
        <v>5212.0199073608046</v>
      </c>
      <c r="AG33" s="2">
        <f t="shared" si="34"/>
        <v>521201.99073608045</v>
      </c>
      <c r="AH33" s="6">
        <v>21</v>
      </c>
      <c r="AI33" s="6" t="s">
        <v>494</v>
      </c>
      <c r="AJ33" s="4">
        <f>Q237</f>
        <v>1.1569477678557269</v>
      </c>
      <c r="AK33" s="4">
        <f t="shared" ref="AK33:AL33" si="35">R237</f>
        <v>115.6947767855727</v>
      </c>
      <c r="AL33" s="4">
        <f t="shared" si="35"/>
        <v>11569.477678557269</v>
      </c>
    </row>
    <row r="34" spans="1:38" x14ac:dyDescent="0.25">
      <c r="A34" t="s">
        <v>132</v>
      </c>
      <c r="B34" t="s">
        <v>551</v>
      </c>
      <c r="C34" t="s">
        <v>503</v>
      </c>
      <c r="D34">
        <v>233</v>
      </c>
      <c r="E34" t="s">
        <v>133</v>
      </c>
      <c r="F34" t="s">
        <v>552</v>
      </c>
      <c r="G34">
        <v>3</v>
      </c>
      <c r="H34" t="s">
        <v>526</v>
      </c>
      <c r="I34" t="s">
        <v>496</v>
      </c>
      <c r="J34">
        <v>10957</v>
      </c>
      <c r="K34" s="2">
        <v>3887.9300000000417</v>
      </c>
      <c r="L34" s="2">
        <v>4644.3600000000151</v>
      </c>
      <c r="M34" s="2">
        <v>1266.7710967135984</v>
      </c>
      <c r="N34" s="3">
        <f t="shared" si="0"/>
        <v>0.59713234850589048</v>
      </c>
      <c r="O34" s="4">
        <f t="shared" si="1"/>
        <v>59.713234850589046</v>
      </c>
      <c r="P34" s="4">
        <f t="shared" si="2"/>
        <v>5971.3234850589042</v>
      </c>
      <c r="Q34" s="4">
        <f t="shared" si="3"/>
        <v>0.59713234850589048</v>
      </c>
      <c r="R34" s="4">
        <f t="shared" si="4"/>
        <v>59.713234850589046</v>
      </c>
      <c r="S34" s="4">
        <f t="shared" si="5"/>
        <v>5971.3234850589042</v>
      </c>
      <c r="T34" s="4">
        <f t="shared" si="6"/>
        <v>5.9713234850589041</v>
      </c>
      <c r="U34" s="2">
        <f t="shared" si="7"/>
        <v>0.59713234850589048</v>
      </c>
      <c r="V34" s="2">
        <f t="shared" si="8"/>
        <v>0.29856617425294524</v>
      </c>
      <c r="W34" s="2"/>
      <c r="X34" s="1">
        <f>COUNT(P$96:P$109)</f>
        <v>14</v>
      </c>
      <c r="Y34" s="1">
        <v>25</v>
      </c>
      <c r="Z34" s="2">
        <f>PERCENTILE(Q$96:Q$109,$Y34/100)</f>
        <v>2.2351766354890139</v>
      </c>
      <c r="AA34" s="2">
        <f t="shared" si="33"/>
        <v>223.5176635489014</v>
      </c>
      <c r="AB34" s="2">
        <f t="shared" si="33"/>
        <v>22351.76635489014</v>
      </c>
      <c r="AC34" s="1">
        <f>COUNT(P$175:P$177)</f>
        <v>3</v>
      </c>
      <c r="AD34" s="1">
        <f t="shared" si="11"/>
        <v>25</v>
      </c>
      <c r="AE34" s="2">
        <f>PERCENTILE(Q$175:Q$177,$Y34/100)</f>
        <v>64.433133727546945</v>
      </c>
      <c r="AF34" s="2">
        <f t="shared" si="34"/>
        <v>6443.3133727546938</v>
      </c>
      <c r="AG34" s="2">
        <f t="shared" si="34"/>
        <v>644331.33727546944</v>
      </c>
      <c r="AH34" s="1">
        <v>1</v>
      </c>
    </row>
    <row r="35" spans="1:38" x14ac:dyDescent="0.25">
      <c r="A35" t="s">
        <v>382</v>
      </c>
      <c r="B35" t="s">
        <v>553</v>
      </c>
      <c r="C35" t="s">
        <v>498</v>
      </c>
      <c r="D35">
        <v>29</v>
      </c>
      <c r="E35" t="s">
        <v>383</v>
      </c>
      <c r="F35" t="s">
        <v>554</v>
      </c>
      <c r="G35">
        <v>3</v>
      </c>
      <c r="H35" t="s">
        <v>526</v>
      </c>
      <c r="I35" t="s">
        <v>496</v>
      </c>
      <c r="J35">
        <v>10227</v>
      </c>
      <c r="K35" s="2">
        <v>3604.0700000000288</v>
      </c>
      <c r="L35" s="2">
        <v>4258.900000000016</v>
      </c>
      <c r="M35" s="2">
        <v>1094.270434512001</v>
      </c>
      <c r="N35" s="3">
        <f t="shared" si="0"/>
        <v>0.59841697202759037</v>
      </c>
      <c r="O35" s="4">
        <f t="shared" si="1"/>
        <v>59.841697202759029</v>
      </c>
      <c r="P35" s="4">
        <f t="shared" si="2"/>
        <v>5984.1697202759024</v>
      </c>
      <c r="Q35" s="4">
        <f t="shared" si="3"/>
        <v>0.59841697202759037</v>
      </c>
      <c r="R35" s="4">
        <f t="shared" si="4"/>
        <v>59.841697202759029</v>
      </c>
      <c r="S35" s="4">
        <f t="shared" si="5"/>
        <v>5984.1697202759024</v>
      </c>
      <c r="T35" s="4">
        <f t="shared" si="6"/>
        <v>5.9841697202759034</v>
      </c>
      <c r="U35" s="2">
        <f t="shared" si="7"/>
        <v>0.59841697202759025</v>
      </c>
      <c r="V35" s="2">
        <f t="shared" si="8"/>
        <v>0.29920848601379513</v>
      </c>
      <c r="W35" s="2"/>
      <c r="Y35" s="1">
        <v>50</v>
      </c>
      <c r="Z35" s="2">
        <f>PERCENTILE(Q$96:Q$109,$Y35/100)</f>
        <v>2.6357807135940723</v>
      </c>
      <c r="AA35" s="2">
        <f t="shared" si="33"/>
        <v>263.57807135940726</v>
      </c>
      <c r="AB35" s="2">
        <f t="shared" si="33"/>
        <v>26357.807135940726</v>
      </c>
      <c r="AD35" s="1">
        <f t="shared" si="11"/>
        <v>50</v>
      </c>
      <c r="AE35" s="2">
        <f>PERCENTILE(Q$175:Q$177,$Y35/100)</f>
        <v>84.954691484111763</v>
      </c>
      <c r="AF35" s="2">
        <f t="shared" si="34"/>
        <v>8495.4691484111754</v>
      </c>
      <c r="AG35" s="2">
        <f t="shared" si="34"/>
        <v>849546.91484111757</v>
      </c>
    </row>
    <row r="36" spans="1:38" x14ac:dyDescent="0.25">
      <c r="A36" t="s">
        <v>128</v>
      </c>
      <c r="B36" t="s">
        <v>555</v>
      </c>
      <c r="C36" t="s">
        <v>498</v>
      </c>
      <c r="D36">
        <v>165</v>
      </c>
      <c r="E36" t="s">
        <v>129</v>
      </c>
      <c r="F36" t="s">
        <v>552</v>
      </c>
      <c r="G36">
        <v>3</v>
      </c>
      <c r="H36" t="s">
        <v>526</v>
      </c>
      <c r="I36" t="s">
        <v>496</v>
      </c>
      <c r="J36">
        <v>10957</v>
      </c>
      <c r="K36" s="2">
        <v>3791.7100000000355</v>
      </c>
      <c r="L36" s="2">
        <v>4726.1600000000271</v>
      </c>
      <c r="M36" s="2">
        <v>1177.0442060448011</v>
      </c>
      <c r="N36" s="3">
        <f t="shared" si="0"/>
        <v>0.79389541633275262</v>
      </c>
      <c r="O36" s="4">
        <f t="shared" si="1"/>
        <v>79.389541633275257</v>
      </c>
      <c r="P36" s="4">
        <f t="shared" si="2"/>
        <v>7938.9541633275267</v>
      </c>
      <c r="Q36" s="4">
        <f t="shared" si="3"/>
        <v>0.79389541633275262</v>
      </c>
      <c r="R36" s="4">
        <f t="shared" si="4"/>
        <v>79.389541633275257</v>
      </c>
      <c r="S36" s="4">
        <f t="shared" si="5"/>
        <v>7938.9541633275267</v>
      </c>
      <c r="T36" s="4">
        <f t="shared" si="6"/>
        <v>7.9389541633275256</v>
      </c>
      <c r="U36" s="2">
        <f t="shared" si="7"/>
        <v>0.79389541633275262</v>
      </c>
      <c r="V36" s="2">
        <f t="shared" si="8"/>
        <v>0.39694770816637631</v>
      </c>
      <c r="W36" s="2"/>
      <c r="Y36" s="1">
        <v>75</v>
      </c>
      <c r="Z36" s="2">
        <f>PERCENTILE(Q$96:Q$109,$Y36/100)</f>
        <v>3.2893364058154431</v>
      </c>
      <c r="AA36" s="2">
        <f t="shared" si="33"/>
        <v>328.9336405815443</v>
      </c>
      <c r="AB36" s="2">
        <f t="shared" si="33"/>
        <v>32893.364058154431</v>
      </c>
      <c r="AD36" s="1">
        <f t="shared" si="11"/>
        <v>75</v>
      </c>
      <c r="AE36" s="2">
        <f>PERCENTILE(Q$175:Q$177,$Y36/100)</f>
        <v>137.41254564588667</v>
      </c>
      <c r="AF36" s="2">
        <f t="shared" si="34"/>
        <v>13741.254564588666</v>
      </c>
      <c r="AG36" s="2">
        <f t="shared" si="34"/>
        <v>1374125.4564588666</v>
      </c>
    </row>
    <row r="37" spans="1:38" x14ac:dyDescent="0.25">
      <c r="A37" t="s">
        <v>118</v>
      </c>
      <c r="B37" t="s">
        <v>556</v>
      </c>
      <c r="C37" t="s">
        <v>498</v>
      </c>
      <c r="D37">
        <v>197</v>
      </c>
      <c r="E37" t="s">
        <v>119</v>
      </c>
      <c r="F37" t="s">
        <v>539</v>
      </c>
      <c r="G37">
        <v>3</v>
      </c>
      <c r="H37" t="s">
        <v>535</v>
      </c>
      <c r="I37" t="s">
        <v>495</v>
      </c>
      <c r="J37">
        <v>10957</v>
      </c>
      <c r="K37" s="2">
        <v>3911.6800000000458</v>
      </c>
      <c r="L37" s="2">
        <v>4929.3399999999538</v>
      </c>
      <c r="M37" s="2">
        <v>1256.6737110399997</v>
      </c>
      <c r="N37" s="3">
        <f t="shared" si="0"/>
        <v>0.80980447912585962</v>
      </c>
      <c r="O37" s="4">
        <f t="shared" si="1"/>
        <v>80.980447912585959</v>
      </c>
      <c r="P37" s="4">
        <f t="shared" si="2"/>
        <v>8098.044791258596</v>
      </c>
      <c r="Q37" s="4">
        <f t="shared" si="3"/>
        <v>0.80980447912585962</v>
      </c>
      <c r="R37" s="4">
        <f t="shared" si="4"/>
        <v>80.980447912585959</v>
      </c>
      <c r="S37" s="4">
        <f t="shared" si="5"/>
        <v>8098.044791258596</v>
      </c>
      <c r="T37" s="4">
        <f t="shared" si="6"/>
        <v>8.0980447912585962</v>
      </c>
      <c r="U37" s="2">
        <f t="shared" si="7"/>
        <v>0.80980447912585962</v>
      </c>
      <c r="V37" s="2">
        <f t="shared" si="8"/>
        <v>0.40490223956292981</v>
      </c>
      <c r="W37" s="2"/>
      <c r="Y37" s="1">
        <v>90</v>
      </c>
      <c r="Z37" s="2">
        <f>PERCENTILE(Q$96:Q$109,$Y37/100)</f>
        <v>3.7327256284072199</v>
      </c>
      <c r="AA37" s="2">
        <f t="shared" si="33"/>
        <v>373.272562840722</v>
      </c>
      <c r="AB37" s="2">
        <f t="shared" si="33"/>
        <v>37327.256284072202</v>
      </c>
      <c r="AD37" s="1">
        <f t="shared" si="11"/>
        <v>90</v>
      </c>
      <c r="AE37" s="2">
        <f>PERCENTILE(Q$175:Q$177,$Y37/100)</f>
        <v>168.88725814295157</v>
      </c>
      <c r="AF37" s="2">
        <f t="shared" si="34"/>
        <v>16888.725814295158</v>
      </c>
      <c r="AG37" s="2">
        <f t="shared" si="34"/>
        <v>1688872.581429516</v>
      </c>
    </row>
    <row r="38" spans="1:38" x14ac:dyDescent="0.25">
      <c r="A38" t="s">
        <v>386</v>
      </c>
      <c r="B38" t="s">
        <v>557</v>
      </c>
      <c r="C38" t="s">
        <v>498</v>
      </c>
      <c r="D38">
        <v>193</v>
      </c>
      <c r="E38" t="s">
        <v>387</v>
      </c>
      <c r="F38" t="s">
        <v>554</v>
      </c>
      <c r="G38">
        <v>3</v>
      </c>
      <c r="H38" t="s">
        <v>526</v>
      </c>
      <c r="I38" t="s">
        <v>496</v>
      </c>
      <c r="J38">
        <v>10957</v>
      </c>
      <c r="K38" s="2">
        <v>3803.9100000000312</v>
      </c>
      <c r="L38" s="2">
        <v>4809.819999999987</v>
      </c>
      <c r="M38" s="2">
        <v>1194.6192297105515</v>
      </c>
      <c r="N38" s="3">
        <f t="shared" si="0"/>
        <v>0.84203399290975856</v>
      </c>
      <c r="O38" s="4">
        <f t="shared" si="1"/>
        <v>84.203399290975852</v>
      </c>
      <c r="P38" s="4">
        <f t="shared" si="2"/>
        <v>8420.3399290975849</v>
      </c>
      <c r="Q38" s="4">
        <f t="shared" si="3"/>
        <v>0.84203399290975856</v>
      </c>
      <c r="R38" s="4">
        <f t="shared" si="4"/>
        <v>84.203399290975852</v>
      </c>
      <c r="S38" s="4">
        <f t="shared" si="5"/>
        <v>8420.3399290975849</v>
      </c>
      <c r="T38" s="4">
        <f t="shared" si="6"/>
        <v>8.4203399290975849</v>
      </c>
      <c r="U38" s="2">
        <f t="shared" si="7"/>
        <v>0.84203399290975856</v>
      </c>
      <c r="V38" s="2">
        <f t="shared" si="8"/>
        <v>0.42101699645487922</v>
      </c>
      <c r="W38" s="2"/>
    </row>
    <row r="39" spans="1:38" x14ac:dyDescent="0.25">
      <c r="A39" t="s">
        <v>384</v>
      </c>
      <c r="B39" t="s">
        <v>558</v>
      </c>
      <c r="C39" t="s">
        <v>498</v>
      </c>
      <c r="D39">
        <v>181</v>
      </c>
      <c r="E39" t="s">
        <v>385</v>
      </c>
      <c r="F39" t="s">
        <v>554</v>
      </c>
      <c r="G39">
        <v>3</v>
      </c>
      <c r="H39" t="s">
        <v>535</v>
      </c>
      <c r="I39" t="s">
        <v>496</v>
      </c>
      <c r="J39">
        <v>10957</v>
      </c>
      <c r="K39" s="2">
        <v>3931.5200000000373</v>
      </c>
      <c r="L39" s="2">
        <v>5210.8600000000069</v>
      </c>
      <c r="M39" s="2">
        <v>1235.6715298075683</v>
      </c>
      <c r="N39" s="3">
        <f t="shared" si="0"/>
        <v>1.0353398691634514</v>
      </c>
      <c r="O39" s="4">
        <f t="shared" si="1"/>
        <v>103.53398691634516</v>
      </c>
      <c r="P39" s="4">
        <f t="shared" si="2"/>
        <v>10353.398691634515</v>
      </c>
      <c r="Q39" s="4">
        <f t="shared" si="3"/>
        <v>1.0353398691634514</v>
      </c>
      <c r="R39" s="4">
        <f t="shared" si="4"/>
        <v>103.53398691634516</v>
      </c>
      <c r="S39" s="4">
        <f t="shared" si="5"/>
        <v>10353.398691634515</v>
      </c>
      <c r="T39" s="4">
        <f t="shared" si="6"/>
        <v>10.353398691634514</v>
      </c>
      <c r="U39" s="2">
        <f t="shared" si="7"/>
        <v>1.0353398691634517</v>
      </c>
      <c r="V39" s="2">
        <f t="shared" si="8"/>
        <v>0.51766993458172572</v>
      </c>
      <c r="W39" s="2"/>
      <c r="X39" t="s">
        <v>492</v>
      </c>
    </row>
    <row r="40" spans="1:38" x14ac:dyDescent="0.25">
      <c r="A40" t="s">
        <v>116</v>
      </c>
      <c r="B40" t="s">
        <v>559</v>
      </c>
      <c r="C40" t="s">
        <v>498</v>
      </c>
      <c r="D40">
        <v>85</v>
      </c>
      <c r="E40" t="s">
        <v>117</v>
      </c>
      <c r="F40" t="s">
        <v>539</v>
      </c>
      <c r="G40">
        <v>3</v>
      </c>
      <c r="H40" t="s">
        <v>560</v>
      </c>
      <c r="I40" t="s">
        <v>495</v>
      </c>
      <c r="J40">
        <v>10957</v>
      </c>
      <c r="K40" s="2">
        <v>4644.8600000000406</v>
      </c>
      <c r="L40" s="2">
        <v>6373.5400000000245</v>
      </c>
      <c r="M40" s="2">
        <v>1593.6659163037987</v>
      </c>
      <c r="N40" s="3">
        <f t="shared" si="0"/>
        <v>1.0847191888305703</v>
      </c>
      <c r="O40" s="4">
        <f t="shared" si="1"/>
        <v>108.47191888305703</v>
      </c>
      <c r="P40" s="4">
        <f t="shared" si="2"/>
        <v>10847.191888305702</v>
      </c>
      <c r="Q40" s="4">
        <f t="shared" si="3"/>
        <v>1.0847191888305703</v>
      </c>
      <c r="R40" s="4">
        <f t="shared" si="4"/>
        <v>108.47191888305703</v>
      </c>
      <c r="S40" s="4">
        <f t="shared" si="5"/>
        <v>10847.191888305702</v>
      </c>
      <c r="T40" s="4">
        <f t="shared" si="6"/>
        <v>10.847191888305701</v>
      </c>
      <c r="U40" s="2">
        <f t="shared" si="7"/>
        <v>1.0847191888305703</v>
      </c>
      <c r="V40" s="2">
        <f t="shared" si="8"/>
        <v>0.54235959441528514</v>
      </c>
      <c r="W40" s="2"/>
      <c r="X40" s="1" t="s">
        <v>490</v>
      </c>
      <c r="Y40" s="1" t="s">
        <v>491</v>
      </c>
      <c r="Z40" s="5" t="s">
        <v>12</v>
      </c>
      <c r="AA40" s="1" t="s">
        <v>13</v>
      </c>
      <c r="AB40" s="1" t="s">
        <v>14</v>
      </c>
      <c r="AC40" s="1" t="s">
        <v>490</v>
      </c>
      <c r="AD40" s="1" t="s">
        <v>491</v>
      </c>
      <c r="AE40" s="5" t="s">
        <v>12</v>
      </c>
      <c r="AF40" s="1" t="s">
        <v>13</v>
      </c>
      <c r="AG40" s="1" t="s">
        <v>14</v>
      </c>
      <c r="AH40" s="1" t="s">
        <v>490</v>
      </c>
      <c r="AI40" s="1" t="s">
        <v>491</v>
      </c>
      <c r="AJ40" s="5" t="s">
        <v>12</v>
      </c>
      <c r="AK40" s="1" t="s">
        <v>13</v>
      </c>
      <c r="AL40" s="1" t="s">
        <v>14</v>
      </c>
    </row>
    <row r="41" spans="1:38" x14ac:dyDescent="0.25">
      <c r="A41" t="s">
        <v>130</v>
      </c>
      <c r="B41" t="s">
        <v>561</v>
      </c>
      <c r="C41" t="s">
        <v>498</v>
      </c>
      <c r="D41">
        <v>169</v>
      </c>
      <c r="E41" t="s">
        <v>131</v>
      </c>
      <c r="F41" t="s">
        <v>552</v>
      </c>
      <c r="G41">
        <v>3</v>
      </c>
      <c r="H41" t="s">
        <v>526</v>
      </c>
      <c r="I41" t="s">
        <v>496</v>
      </c>
      <c r="J41">
        <v>10957</v>
      </c>
      <c r="K41" s="2">
        <v>3870.3400000000324</v>
      </c>
      <c r="L41" s="2">
        <v>5178.7799999999797</v>
      </c>
      <c r="M41" s="2">
        <v>1166.1495109257023</v>
      </c>
      <c r="N41" s="3">
        <f t="shared" si="0"/>
        <v>1.1220173637609239</v>
      </c>
      <c r="O41" s="4">
        <f t="shared" si="1"/>
        <v>112.2017363760924</v>
      </c>
      <c r="P41" s="4">
        <f t="shared" si="2"/>
        <v>11220.173637609239</v>
      </c>
      <c r="Q41" s="4">
        <f t="shared" si="3"/>
        <v>1.1220173637609239</v>
      </c>
      <c r="R41" s="4">
        <f t="shared" si="4"/>
        <v>112.2017363760924</v>
      </c>
      <c r="S41" s="4">
        <f t="shared" si="5"/>
        <v>11220.173637609239</v>
      </c>
      <c r="T41" s="4">
        <f t="shared" si="6"/>
        <v>11.220173637609237</v>
      </c>
      <c r="U41" s="2">
        <f t="shared" si="7"/>
        <v>1.1220173637609241</v>
      </c>
      <c r="V41" s="2">
        <f t="shared" si="8"/>
        <v>0.56100868188046193</v>
      </c>
      <c r="W41" s="2"/>
      <c r="X41" s="6">
        <v>1</v>
      </c>
      <c r="Y41" s="6">
        <f>Y3</f>
        <v>10</v>
      </c>
      <c r="Z41" s="7">
        <f t="shared" ref="Z41:AB41" si="36">Z3*0.000247</f>
        <v>9.8197096376347815E-5</v>
      </c>
      <c r="AA41" s="8">
        <f t="shared" si="36"/>
        <v>9.8197096376347812E-3</v>
      </c>
      <c r="AB41" s="3">
        <f t="shared" si="36"/>
        <v>0.98197096376347803</v>
      </c>
      <c r="AC41" s="6">
        <f>X41+7</f>
        <v>8</v>
      </c>
      <c r="AD41" s="6">
        <f t="shared" ref="AD41:AD75" si="37">AD3</f>
        <v>10</v>
      </c>
      <c r="AE41" s="9">
        <f t="shared" ref="AE41:AG56" si="38">AE3*0.000247</f>
        <v>2.0743245833116238E-5</v>
      </c>
      <c r="AF41" s="8">
        <f t="shared" si="38"/>
        <v>2.074324583311624E-3</v>
      </c>
      <c r="AG41" s="4">
        <f t="shared" si="38"/>
        <v>0.20743245833116236</v>
      </c>
      <c r="AH41" s="6">
        <f>AC41+7</f>
        <v>15</v>
      </c>
      <c r="AI41" s="6">
        <f t="shared" ref="AI41:AI71" si="39">AI3</f>
        <v>10</v>
      </c>
      <c r="AJ41">
        <f t="shared" ref="AJ41:AL56" si="40">AJ3*0.000247</f>
        <v>6.2907207731120575E-3</v>
      </c>
      <c r="AK41" s="8">
        <f t="shared" si="40"/>
        <v>0.62907207731120574</v>
      </c>
      <c r="AL41" s="4">
        <f t="shared" si="40"/>
        <v>62.907207731120579</v>
      </c>
    </row>
    <row r="42" spans="1:38" x14ac:dyDescent="0.25">
      <c r="A42" t="s">
        <v>112</v>
      </c>
      <c r="B42" t="s">
        <v>562</v>
      </c>
      <c r="C42" t="s">
        <v>498</v>
      </c>
      <c r="D42">
        <v>77</v>
      </c>
      <c r="E42" t="s">
        <v>113</v>
      </c>
      <c r="F42" t="s">
        <v>539</v>
      </c>
      <c r="G42">
        <v>3</v>
      </c>
      <c r="H42" t="s">
        <v>560</v>
      </c>
      <c r="I42" t="s">
        <v>495</v>
      </c>
      <c r="J42">
        <v>10957</v>
      </c>
      <c r="K42" s="2">
        <v>4288.0800000000463</v>
      </c>
      <c r="L42" s="2">
        <v>6064.0800000000681</v>
      </c>
      <c r="M42" s="2">
        <v>1401.4828464854609</v>
      </c>
      <c r="N42" s="3">
        <f t="shared" si="0"/>
        <v>1.2672292097286446</v>
      </c>
      <c r="O42" s="4">
        <f t="shared" si="1"/>
        <v>126.72292097286446</v>
      </c>
      <c r="P42" s="4">
        <f t="shared" si="2"/>
        <v>12672.292097286447</v>
      </c>
      <c r="Q42" s="4">
        <f t="shared" si="3"/>
        <v>1.2672292097286446</v>
      </c>
      <c r="R42" s="4">
        <f t="shared" si="4"/>
        <v>126.72292097286446</v>
      </c>
      <c r="S42" s="4">
        <f t="shared" si="5"/>
        <v>12672.292097286447</v>
      </c>
      <c r="T42" s="4">
        <f t="shared" si="6"/>
        <v>12.672292097286446</v>
      </c>
      <c r="U42" s="2">
        <f t="shared" si="7"/>
        <v>1.2672292097286446</v>
      </c>
      <c r="V42" s="2">
        <f t="shared" si="8"/>
        <v>0.63361460486432231</v>
      </c>
      <c r="W42" s="2"/>
      <c r="X42" s="1">
        <f>COUNT(P$3:P$10)</f>
        <v>8</v>
      </c>
      <c r="Y42" s="6">
        <f t="shared" ref="Y42:Y75" si="41">Y4</f>
        <v>25</v>
      </c>
      <c r="Z42" s="9">
        <f t="shared" ref="Z42:AB57" si="42">Z4*0.000247</f>
        <v>1.6975617671383708E-4</v>
      </c>
      <c r="AA42" s="8">
        <f t="shared" si="42"/>
        <v>1.6975617671383711E-2</v>
      </c>
      <c r="AB42" s="3">
        <f t="shared" si="42"/>
        <v>1.6975617671383709</v>
      </c>
      <c r="AC42" s="1">
        <f>COUNT(P$110:P$113)</f>
        <v>4</v>
      </c>
      <c r="AD42" s="6">
        <f t="shared" si="37"/>
        <v>25</v>
      </c>
      <c r="AE42" s="7">
        <f t="shared" si="38"/>
        <v>2.6924590652364192E-5</v>
      </c>
      <c r="AF42" s="8">
        <f t="shared" si="38"/>
        <v>2.6924590652364195E-3</v>
      </c>
      <c r="AG42" s="4">
        <f t="shared" si="38"/>
        <v>0.269245906523642</v>
      </c>
      <c r="AH42" s="1">
        <f>COUNT(P$178:P$181)</f>
        <v>4</v>
      </c>
      <c r="AI42" s="6">
        <f t="shared" si="39"/>
        <v>25</v>
      </c>
      <c r="AJ42" s="9">
        <f t="shared" si="40"/>
        <v>1.2902986919196341E-2</v>
      </c>
      <c r="AK42" s="8">
        <f t="shared" si="40"/>
        <v>1.2902986919196342</v>
      </c>
      <c r="AL42" s="4">
        <f t="shared" si="40"/>
        <v>129.0298691919634</v>
      </c>
    </row>
    <row r="43" spans="1:38" x14ac:dyDescent="0.25">
      <c r="A43" t="s">
        <v>124</v>
      </c>
      <c r="B43" t="s">
        <v>563</v>
      </c>
      <c r="C43" t="s">
        <v>498</v>
      </c>
      <c r="D43">
        <v>13</v>
      </c>
      <c r="E43" t="s">
        <v>125</v>
      </c>
      <c r="F43" t="s">
        <v>552</v>
      </c>
      <c r="G43">
        <v>3</v>
      </c>
      <c r="H43" t="s">
        <v>526</v>
      </c>
      <c r="I43" t="s">
        <v>496</v>
      </c>
      <c r="J43">
        <v>10957</v>
      </c>
      <c r="K43" s="2">
        <v>3404.1800000000339</v>
      </c>
      <c r="L43" s="2">
        <v>4713.3499999999958</v>
      </c>
      <c r="M43" s="2">
        <v>986.15370666459967</v>
      </c>
      <c r="N43" s="3">
        <f t="shared" si="0"/>
        <v>1.3275516698384455</v>
      </c>
      <c r="O43" s="4">
        <f t="shared" si="1"/>
        <v>132.75516698384456</v>
      </c>
      <c r="P43" s="4">
        <f t="shared" si="2"/>
        <v>13275.516698384454</v>
      </c>
      <c r="Q43" s="4">
        <f t="shared" si="3"/>
        <v>1.3275516698384455</v>
      </c>
      <c r="R43" s="4">
        <f t="shared" si="4"/>
        <v>132.75516698384456</v>
      </c>
      <c r="S43" s="4">
        <f t="shared" si="5"/>
        <v>13275.516698384454</v>
      </c>
      <c r="T43" s="4">
        <f t="shared" si="6"/>
        <v>13.275516698384454</v>
      </c>
      <c r="U43" s="2">
        <f t="shared" si="7"/>
        <v>1.3275516698384455</v>
      </c>
      <c r="V43" s="2">
        <f t="shared" si="8"/>
        <v>0.66377583491922265</v>
      </c>
      <c r="W43" s="2"/>
      <c r="X43" s="1"/>
      <c r="Y43" s="13">
        <f t="shared" si="41"/>
        <v>50</v>
      </c>
      <c r="Z43" s="14">
        <f t="shared" si="42"/>
        <v>1.9775711484496962E-4</v>
      </c>
      <c r="AA43" s="15">
        <f t="shared" si="42"/>
        <v>1.9775711484496961E-2</v>
      </c>
      <c r="AB43" s="16">
        <f t="shared" si="42"/>
        <v>1.9775711484496961</v>
      </c>
      <c r="AC43" s="17"/>
      <c r="AD43" s="13">
        <f t="shared" si="37"/>
        <v>50</v>
      </c>
      <c r="AE43" s="14">
        <f t="shared" si="38"/>
        <v>7.3938820004543036E-5</v>
      </c>
      <c r="AF43" s="15">
        <f t="shared" si="38"/>
        <v>7.3938820004543033E-3</v>
      </c>
      <c r="AG43" s="18">
        <f t="shared" si="38"/>
        <v>0.73938820004543038</v>
      </c>
      <c r="AH43" s="17"/>
      <c r="AI43" s="13">
        <f t="shared" si="39"/>
        <v>50</v>
      </c>
      <c r="AJ43" s="14">
        <f t="shared" si="40"/>
        <v>2.0322078540278305E-2</v>
      </c>
      <c r="AK43" s="15">
        <f t="shared" si="40"/>
        <v>2.0322078540278303</v>
      </c>
      <c r="AL43" s="4">
        <f t="shared" si="40"/>
        <v>203.22078540278306</v>
      </c>
    </row>
    <row r="44" spans="1:38" x14ac:dyDescent="0.25">
      <c r="A44" t="s">
        <v>266</v>
      </c>
      <c r="B44" t="s">
        <v>564</v>
      </c>
      <c r="C44" t="s">
        <v>498</v>
      </c>
      <c r="D44">
        <v>121</v>
      </c>
      <c r="E44" t="s">
        <v>267</v>
      </c>
      <c r="F44" t="s">
        <v>547</v>
      </c>
      <c r="G44">
        <v>3</v>
      </c>
      <c r="H44" t="s">
        <v>526</v>
      </c>
      <c r="I44" t="s">
        <v>496</v>
      </c>
      <c r="J44">
        <v>10957</v>
      </c>
      <c r="K44" s="2">
        <v>3249.0600000000145</v>
      </c>
      <c r="L44" s="2">
        <v>4381.2299999999987</v>
      </c>
      <c r="M44" s="2">
        <v>852.20703134420023</v>
      </c>
      <c r="N44" s="3">
        <f t="shared" si="0"/>
        <v>1.3285152062336234</v>
      </c>
      <c r="O44" s="4">
        <f t="shared" si="1"/>
        <v>132.85152062336235</v>
      </c>
      <c r="P44" s="4">
        <f t="shared" si="2"/>
        <v>13285.152062336234</v>
      </c>
      <c r="Q44" s="4">
        <f t="shared" si="3"/>
        <v>1.3285152062336234</v>
      </c>
      <c r="R44" s="4">
        <f t="shared" si="4"/>
        <v>132.85152062336235</v>
      </c>
      <c r="S44" s="4">
        <f t="shared" si="5"/>
        <v>13285.152062336234</v>
      </c>
      <c r="T44" s="4">
        <f t="shared" si="6"/>
        <v>13.285152062336234</v>
      </c>
      <c r="U44" s="2">
        <f t="shared" si="7"/>
        <v>1.3285152062336234</v>
      </c>
      <c r="V44" s="2">
        <f t="shared" si="8"/>
        <v>0.6642576031168117</v>
      </c>
      <c r="W44" s="2"/>
      <c r="X44" s="1"/>
      <c r="Y44" s="6">
        <f t="shared" si="41"/>
        <v>75</v>
      </c>
      <c r="Z44" s="7">
        <f t="shared" si="42"/>
        <v>2.5582156054599654E-4</v>
      </c>
      <c r="AA44" s="11">
        <f t="shared" si="42"/>
        <v>2.5582156054599649E-2</v>
      </c>
      <c r="AB44" s="12">
        <f t="shared" si="42"/>
        <v>2.5582156054599654</v>
      </c>
      <c r="AC44" s="1"/>
      <c r="AD44" s="6">
        <f t="shared" si="37"/>
        <v>75</v>
      </c>
      <c r="AE44" s="7">
        <f t="shared" si="38"/>
        <v>1.5653895124115869E-4</v>
      </c>
      <c r="AF44" s="11">
        <f t="shared" si="38"/>
        <v>1.5653895124115868E-2</v>
      </c>
      <c r="AG44" s="12">
        <f>AG6*0.000247</f>
        <v>1.5653895124115869</v>
      </c>
      <c r="AH44" s="1"/>
      <c r="AI44" s="6">
        <f t="shared" si="39"/>
        <v>75</v>
      </c>
      <c r="AJ44" s="7">
        <f t="shared" si="40"/>
        <v>4.9440822803717026E-2</v>
      </c>
      <c r="AK44" s="11">
        <f t="shared" si="40"/>
        <v>4.9440822803717026</v>
      </c>
      <c r="AL44" s="10">
        <f t="shared" si="40"/>
        <v>494.4082280371702</v>
      </c>
    </row>
    <row r="45" spans="1:38" x14ac:dyDescent="0.25">
      <c r="A45" t="s">
        <v>126</v>
      </c>
      <c r="B45" t="s">
        <v>565</v>
      </c>
      <c r="C45" t="s">
        <v>498</v>
      </c>
      <c r="D45">
        <v>17</v>
      </c>
      <c r="E45" t="s">
        <v>127</v>
      </c>
      <c r="F45" t="s">
        <v>552</v>
      </c>
      <c r="G45">
        <v>3</v>
      </c>
      <c r="H45" t="s">
        <v>535</v>
      </c>
      <c r="I45" t="s">
        <v>495</v>
      </c>
      <c r="J45">
        <v>10957</v>
      </c>
      <c r="K45" s="2">
        <v>3752.5900000000352</v>
      </c>
      <c r="L45" s="2">
        <v>5254.7500000000064</v>
      </c>
      <c r="M45" s="2">
        <v>1113.8475789246015</v>
      </c>
      <c r="N45" s="3">
        <f t="shared" si="0"/>
        <v>1.3486225839358361</v>
      </c>
      <c r="O45" s="4">
        <f t="shared" si="1"/>
        <v>134.8622583935836</v>
      </c>
      <c r="P45" s="4">
        <f t="shared" si="2"/>
        <v>13486.22583935836</v>
      </c>
      <c r="Q45" s="4">
        <f t="shared" si="3"/>
        <v>1.3486225839358361</v>
      </c>
      <c r="R45" s="4">
        <f t="shared" si="4"/>
        <v>134.8622583935836</v>
      </c>
      <c r="S45" s="4">
        <f t="shared" si="5"/>
        <v>13486.22583935836</v>
      </c>
      <c r="T45" s="4">
        <f t="shared" si="6"/>
        <v>13.48622583935836</v>
      </c>
      <c r="U45" s="2">
        <f t="shared" si="7"/>
        <v>1.3486225839358361</v>
      </c>
      <c r="V45" s="2">
        <f t="shared" si="8"/>
        <v>0.67431129196791795</v>
      </c>
      <c r="W45" s="2"/>
      <c r="X45" s="1"/>
      <c r="Y45" s="6">
        <f t="shared" si="41"/>
        <v>90</v>
      </c>
      <c r="Z45" s="7">
        <f t="shared" si="42"/>
        <v>3.5474146625037728E-4</v>
      </c>
      <c r="AA45" s="8">
        <f t="shared" si="42"/>
        <v>3.5474146625037728E-2</v>
      </c>
      <c r="AB45" s="3">
        <f t="shared" si="42"/>
        <v>3.5474146625037726</v>
      </c>
      <c r="AC45" s="1"/>
      <c r="AD45" s="6">
        <f t="shared" si="37"/>
        <v>90</v>
      </c>
      <c r="AE45" s="7">
        <f t="shared" si="38"/>
        <v>2.2677491945239289E-4</v>
      </c>
      <c r="AF45" s="8">
        <f t="shared" si="38"/>
        <v>2.2677491945239291E-2</v>
      </c>
      <c r="AG45" s="4">
        <f t="shared" si="38"/>
        <v>2.2677491945239292</v>
      </c>
      <c r="AH45" s="1"/>
      <c r="AI45" s="6">
        <f t="shared" si="39"/>
        <v>90</v>
      </c>
      <c r="AJ45" s="7">
        <f t="shared" si="40"/>
        <v>9.5112463706043482E-2</v>
      </c>
      <c r="AK45" s="8">
        <f t="shared" si="40"/>
        <v>9.5112463706043471</v>
      </c>
      <c r="AL45" s="4">
        <f t="shared" si="40"/>
        <v>951.12463706043468</v>
      </c>
    </row>
    <row r="46" spans="1:38" x14ac:dyDescent="0.25">
      <c r="A46" t="s">
        <v>122</v>
      </c>
      <c r="B46" t="s">
        <v>566</v>
      </c>
      <c r="C46" t="s">
        <v>498</v>
      </c>
      <c r="D46">
        <v>9</v>
      </c>
      <c r="E46" t="s">
        <v>123</v>
      </c>
      <c r="F46" t="s">
        <v>552</v>
      </c>
      <c r="G46">
        <v>3</v>
      </c>
      <c r="H46" t="s">
        <v>526</v>
      </c>
      <c r="I46" t="s">
        <v>495</v>
      </c>
      <c r="J46">
        <v>10957</v>
      </c>
      <c r="K46" s="2">
        <v>3403.950000000028</v>
      </c>
      <c r="L46" s="2">
        <v>4913.7299999999968</v>
      </c>
      <c r="M46" s="2">
        <v>985.06272321172958</v>
      </c>
      <c r="N46" s="3">
        <f t="shared" si="0"/>
        <v>1.5326739753966474</v>
      </c>
      <c r="O46" s="4">
        <f t="shared" si="1"/>
        <v>153.26739753966473</v>
      </c>
      <c r="P46" s="4">
        <f t="shared" si="2"/>
        <v>15326.739753966474</v>
      </c>
      <c r="Q46" s="4">
        <f t="shared" si="3"/>
        <v>1.5326739753966474</v>
      </c>
      <c r="R46" s="4">
        <f t="shared" si="4"/>
        <v>153.26739753966473</v>
      </c>
      <c r="S46" s="4">
        <f t="shared" si="5"/>
        <v>15326.739753966474</v>
      </c>
      <c r="T46" s="4">
        <f t="shared" si="6"/>
        <v>15.326739753966473</v>
      </c>
      <c r="U46" s="2">
        <f t="shared" si="7"/>
        <v>1.5326739753966472</v>
      </c>
      <c r="V46" s="2">
        <f t="shared" si="8"/>
        <v>0.7663369876983237</v>
      </c>
      <c r="W46" s="2"/>
      <c r="X46" s="1">
        <v>2</v>
      </c>
      <c r="Y46" s="6">
        <f t="shared" si="41"/>
        <v>10</v>
      </c>
      <c r="Z46" s="9">
        <f t="shared" si="42"/>
        <v>1.5972948154970371E-4</v>
      </c>
      <c r="AA46" s="8">
        <f t="shared" si="42"/>
        <v>1.5972948154970371E-2</v>
      </c>
      <c r="AB46" s="3">
        <f t="shared" si="42"/>
        <v>1.597294815497037</v>
      </c>
      <c r="AC46" s="6">
        <f>X46+7</f>
        <v>9</v>
      </c>
      <c r="AD46" s="6">
        <f t="shared" si="37"/>
        <v>10</v>
      </c>
      <c r="AE46" s="9">
        <f t="shared" si="38"/>
        <v>1.1726258792249078E-3</v>
      </c>
      <c r="AF46" s="8">
        <f t="shared" si="38"/>
        <v>0.11726258792249077</v>
      </c>
      <c r="AG46" s="4">
        <f t="shared" si="38"/>
        <v>11.726258792249078</v>
      </c>
      <c r="AH46" s="6">
        <f>AC46+7</f>
        <v>16</v>
      </c>
      <c r="AI46" s="6">
        <f t="shared" si="39"/>
        <v>10</v>
      </c>
      <c r="AJ46" s="9">
        <f t="shared" si="40"/>
        <v>1.3462036594294877E-2</v>
      </c>
      <c r="AK46" s="8">
        <f t="shared" si="40"/>
        <v>1.3462036594294877</v>
      </c>
      <c r="AL46" s="4">
        <f t="shared" si="40"/>
        <v>134.62036594294875</v>
      </c>
    </row>
    <row r="47" spans="1:38" x14ac:dyDescent="0.25">
      <c r="A47" t="s">
        <v>108</v>
      </c>
      <c r="B47" t="s">
        <v>567</v>
      </c>
      <c r="C47" t="s">
        <v>498</v>
      </c>
      <c r="D47">
        <v>69</v>
      </c>
      <c r="E47" t="s">
        <v>109</v>
      </c>
      <c r="F47" t="s">
        <v>539</v>
      </c>
      <c r="G47">
        <v>3</v>
      </c>
      <c r="H47" t="s">
        <v>560</v>
      </c>
      <c r="I47" t="s">
        <v>495</v>
      </c>
      <c r="J47">
        <v>10957</v>
      </c>
      <c r="K47" s="2">
        <v>3650.6700000000346</v>
      </c>
      <c r="L47" s="2">
        <v>5461.2700000000304</v>
      </c>
      <c r="M47" s="2">
        <v>1122.8872962984881</v>
      </c>
      <c r="N47" s="3">
        <f t="shared" si="0"/>
        <v>1.6124503375971033</v>
      </c>
      <c r="O47" s="4">
        <f t="shared" si="1"/>
        <v>161.24503375971037</v>
      </c>
      <c r="P47" s="4">
        <f t="shared" si="2"/>
        <v>16124.503375971035</v>
      </c>
      <c r="Q47" s="4">
        <f t="shared" si="3"/>
        <v>1.6124503375971033</v>
      </c>
      <c r="R47" s="4">
        <f t="shared" si="4"/>
        <v>161.24503375971037</v>
      </c>
      <c r="S47" s="4">
        <f t="shared" si="5"/>
        <v>16124.503375971035</v>
      </c>
      <c r="T47" s="4">
        <f t="shared" si="6"/>
        <v>16.124503375971031</v>
      </c>
      <c r="U47" s="2">
        <f t="shared" si="7"/>
        <v>1.6124503375971038</v>
      </c>
      <c r="V47" s="2">
        <f t="shared" si="8"/>
        <v>0.80622516879855177</v>
      </c>
      <c r="W47" s="2"/>
      <c r="X47" s="1">
        <f>COUNT(P$11:P$25)</f>
        <v>15</v>
      </c>
      <c r="Y47" s="6">
        <f t="shared" si="41"/>
        <v>25</v>
      </c>
      <c r="Z47" s="7">
        <f t="shared" si="42"/>
        <v>2.6046798643199735E-4</v>
      </c>
      <c r="AA47" s="8">
        <f t="shared" si="42"/>
        <v>2.6046798643199729E-2</v>
      </c>
      <c r="AB47" s="3">
        <f t="shared" si="42"/>
        <v>2.6046798643199733</v>
      </c>
      <c r="AC47" s="1">
        <f>COUNT(P$114:P$116)</f>
        <v>3</v>
      </c>
      <c r="AD47" s="6">
        <f t="shared" si="37"/>
        <v>25</v>
      </c>
      <c r="AE47" s="7">
        <f t="shared" si="38"/>
        <v>1.6323656165183453E-3</v>
      </c>
      <c r="AF47" s="8">
        <f t="shared" si="38"/>
        <v>0.16323656165183448</v>
      </c>
      <c r="AG47" s="4">
        <f t="shared" si="38"/>
        <v>16.323656165183451</v>
      </c>
      <c r="AH47" s="1">
        <f>COUNT(P$182:P$188)</f>
        <v>7</v>
      </c>
      <c r="AI47" s="6">
        <f t="shared" si="39"/>
        <v>25</v>
      </c>
      <c r="AJ47" s="7">
        <f t="shared" si="40"/>
        <v>1.6538967277327656E-2</v>
      </c>
      <c r="AK47" s="8">
        <f t="shared" si="40"/>
        <v>1.6538967277327656</v>
      </c>
      <c r="AL47" s="4">
        <f t="shared" si="40"/>
        <v>165.38967277327654</v>
      </c>
    </row>
    <row r="48" spans="1:38" x14ac:dyDescent="0.25">
      <c r="A48" t="s">
        <v>270</v>
      </c>
      <c r="B48" t="s">
        <v>568</v>
      </c>
      <c r="C48" t="s">
        <v>498</v>
      </c>
      <c r="D48">
        <v>185</v>
      </c>
      <c r="E48" t="s">
        <v>271</v>
      </c>
      <c r="F48" t="s">
        <v>547</v>
      </c>
      <c r="G48">
        <v>3</v>
      </c>
      <c r="H48" t="s">
        <v>526</v>
      </c>
      <c r="I48" t="s">
        <v>496</v>
      </c>
      <c r="J48">
        <v>10957</v>
      </c>
      <c r="K48" s="2">
        <v>3284.830000000029</v>
      </c>
      <c r="L48" s="2">
        <v>4762.9599999999928</v>
      </c>
      <c r="M48" s="2">
        <v>871.94636563194774</v>
      </c>
      <c r="N48" s="3">
        <f t="shared" si="0"/>
        <v>1.6952074786488516</v>
      </c>
      <c r="O48" s="4">
        <f t="shared" si="1"/>
        <v>169.52074786488515</v>
      </c>
      <c r="P48" s="4">
        <f t="shared" si="2"/>
        <v>16952.074786488516</v>
      </c>
      <c r="Q48" s="4">
        <f t="shared" si="3"/>
        <v>1.6952074786488516</v>
      </c>
      <c r="R48" s="4">
        <f t="shared" si="4"/>
        <v>169.52074786488515</v>
      </c>
      <c r="S48" s="4">
        <f t="shared" si="5"/>
        <v>16952.074786488516</v>
      </c>
      <c r="T48" s="4">
        <f t="shared" si="6"/>
        <v>16.952074786488513</v>
      </c>
      <c r="U48" s="2">
        <f t="shared" si="7"/>
        <v>1.6952074786488516</v>
      </c>
      <c r="V48" s="2">
        <f t="shared" si="8"/>
        <v>0.84760373932442579</v>
      </c>
      <c r="W48" s="2"/>
      <c r="X48" s="1"/>
      <c r="Y48" s="13">
        <f t="shared" si="41"/>
        <v>50</v>
      </c>
      <c r="Z48" s="14">
        <f t="shared" si="42"/>
        <v>3.3530510777482231E-4</v>
      </c>
      <c r="AA48" s="15">
        <f t="shared" si="42"/>
        <v>3.3530510777482231E-2</v>
      </c>
      <c r="AB48" s="16">
        <f t="shared" si="42"/>
        <v>3.3530510777482236</v>
      </c>
      <c r="AC48" s="17"/>
      <c r="AD48" s="13">
        <f t="shared" si="37"/>
        <v>50</v>
      </c>
      <c r="AE48" s="14">
        <f t="shared" si="38"/>
        <v>2.398598512007407E-3</v>
      </c>
      <c r="AF48" s="15">
        <f t="shared" si="38"/>
        <v>0.23985985120074071</v>
      </c>
      <c r="AG48" s="18">
        <f t="shared" si="38"/>
        <v>23.985985120074073</v>
      </c>
      <c r="AH48" s="17"/>
      <c r="AI48" s="13">
        <f t="shared" si="39"/>
        <v>50</v>
      </c>
      <c r="AJ48" s="14">
        <f t="shared" si="40"/>
        <v>2.3519196064759225E-2</v>
      </c>
      <c r="AK48" s="15">
        <f t="shared" si="40"/>
        <v>2.3519196064759225</v>
      </c>
      <c r="AL48" s="18">
        <f t="shared" si="40"/>
        <v>235.19196064759225</v>
      </c>
    </row>
    <row r="49" spans="1:38" x14ac:dyDescent="0.25">
      <c r="A49" t="s">
        <v>264</v>
      </c>
      <c r="B49" t="s">
        <v>569</v>
      </c>
      <c r="C49" t="s">
        <v>498</v>
      </c>
      <c r="D49">
        <v>117</v>
      </c>
      <c r="E49" t="s">
        <v>265</v>
      </c>
      <c r="F49" t="s">
        <v>547</v>
      </c>
      <c r="G49">
        <v>3</v>
      </c>
      <c r="H49" t="s">
        <v>526</v>
      </c>
      <c r="I49" t="s">
        <v>495</v>
      </c>
      <c r="J49">
        <v>10957</v>
      </c>
      <c r="K49" s="2">
        <v>3158.8000000000197</v>
      </c>
      <c r="L49" s="2">
        <v>4550.8199999999815</v>
      </c>
      <c r="M49" s="2">
        <v>764.17575313960072</v>
      </c>
      <c r="N49" s="3">
        <f t="shared" si="0"/>
        <v>1.8215966605599243</v>
      </c>
      <c r="O49" s="4">
        <f t="shared" si="1"/>
        <v>182.15966605599246</v>
      </c>
      <c r="P49" s="4">
        <f t="shared" si="2"/>
        <v>18215.966605599246</v>
      </c>
      <c r="Q49" s="4">
        <f t="shared" si="3"/>
        <v>1.8215966605599243</v>
      </c>
      <c r="R49" s="4">
        <f t="shared" si="4"/>
        <v>182.15966605599246</v>
      </c>
      <c r="S49" s="4">
        <f t="shared" si="5"/>
        <v>18215.966605599246</v>
      </c>
      <c r="T49" s="4">
        <f t="shared" si="6"/>
        <v>18.215966605599242</v>
      </c>
      <c r="U49" s="2">
        <f t="shared" si="7"/>
        <v>1.8215966605599245</v>
      </c>
      <c r="V49" s="2">
        <f t="shared" si="8"/>
        <v>0.91079833027996226</v>
      </c>
      <c r="W49" s="2"/>
      <c r="X49" s="1"/>
      <c r="Y49" s="6">
        <f t="shared" si="41"/>
        <v>75</v>
      </c>
      <c r="Z49" s="7">
        <f t="shared" si="42"/>
        <v>4.231191988537617E-4</v>
      </c>
      <c r="AA49" s="11">
        <f t="shared" si="42"/>
        <v>4.2311919885376172E-2</v>
      </c>
      <c r="AB49" s="12">
        <f t="shared" si="42"/>
        <v>4.2311919885376161</v>
      </c>
      <c r="AC49" s="1"/>
      <c r="AD49" s="6">
        <f t="shared" si="37"/>
        <v>75</v>
      </c>
      <c r="AE49" s="7">
        <f t="shared" si="38"/>
        <v>2.7182360271227769E-3</v>
      </c>
      <c r="AF49" s="11">
        <f t="shared" si="38"/>
        <v>0.27182360271227768</v>
      </c>
      <c r="AG49" s="10">
        <f t="shared" si="38"/>
        <v>27.182360271227768</v>
      </c>
      <c r="AH49" s="1"/>
      <c r="AI49" s="6">
        <f t="shared" si="39"/>
        <v>75</v>
      </c>
      <c r="AJ49" s="7">
        <f t="shared" si="40"/>
        <v>3.5569757050915272E-2</v>
      </c>
      <c r="AK49" s="11">
        <f t="shared" si="40"/>
        <v>3.5569757050915274</v>
      </c>
      <c r="AL49" s="10">
        <f t="shared" si="40"/>
        <v>355.69757050915274</v>
      </c>
    </row>
    <row r="50" spans="1:38" x14ac:dyDescent="0.25">
      <c r="A50" t="s">
        <v>450</v>
      </c>
      <c r="B50" t="s">
        <v>570</v>
      </c>
      <c r="C50" t="s">
        <v>498</v>
      </c>
      <c r="D50">
        <v>145</v>
      </c>
      <c r="E50" t="s">
        <v>451</v>
      </c>
      <c r="F50" t="s">
        <v>525</v>
      </c>
      <c r="G50">
        <v>3</v>
      </c>
      <c r="H50" t="s">
        <v>545</v>
      </c>
      <c r="I50" t="s">
        <v>496</v>
      </c>
      <c r="J50">
        <v>10957</v>
      </c>
      <c r="K50" s="2">
        <v>3138.510000000012</v>
      </c>
      <c r="L50" s="2">
        <v>4557.050000000012</v>
      </c>
      <c r="M50" s="2">
        <v>772.86093937909959</v>
      </c>
      <c r="N50" s="3">
        <f t="shared" si="0"/>
        <v>1.8354401519368095</v>
      </c>
      <c r="O50" s="4">
        <f t="shared" si="1"/>
        <v>183.54401519368096</v>
      </c>
      <c r="P50" s="4">
        <f t="shared" si="2"/>
        <v>18354.401519368097</v>
      </c>
      <c r="Q50" s="4">
        <f t="shared" si="3"/>
        <v>1.8354401519368095</v>
      </c>
      <c r="R50" s="4">
        <f t="shared" si="4"/>
        <v>183.54401519368096</v>
      </c>
      <c r="S50" s="4">
        <f t="shared" si="5"/>
        <v>18354.401519368097</v>
      </c>
      <c r="T50" s="4">
        <f t="shared" si="6"/>
        <v>18.354401519368093</v>
      </c>
      <c r="U50" s="2">
        <f t="shared" si="7"/>
        <v>1.8354401519368095</v>
      </c>
      <c r="V50" s="2">
        <f t="shared" si="8"/>
        <v>0.91772007596840488</v>
      </c>
      <c r="W50" s="2"/>
      <c r="X50" s="1"/>
      <c r="Y50" s="6">
        <f t="shared" si="41"/>
        <v>90</v>
      </c>
      <c r="Z50" s="7">
        <f t="shared" si="42"/>
        <v>4.5683133155704467E-4</v>
      </c>
      <c r="AA50" s="8">
        <f t="shared" si="42"/>
        <v>4.5683133155704457E-2</v>
      </c>
      <c r="AB50" s="3">
        <f t="shared" si="42"/>
        <v>4.568313315570447</v>
      </c>
      <c r="AC50" s="1"/>
      <c r="AD50" s="6">
        <f t="shared" si="37"/>
        <v>90</v>
      </c>
      <c r="AE50" s="7">
        <f t="shared" si="38"/>
        <v>2.9100185361919982E-3</v>
      </c>
      <c r="AF50" s="8">
        <f t="shared" si="38"/>
        <v>0.29100185361919984</v>
      </c>
      <c r="AG50" s="4">
        <f t="shared" si="38"/>
        <v>29.10018536191998</v>
      </c>
      <c r="AH50" s="1"/>
      <c r="AI50" s="6">
        <f t="shared" si="39"/>
        <v>90</v>
      </c>
      <c r="AJ50" s="7">
        <f t="shared" si="40"/>
        <v>5.16798017236305E-2</v>
      </c>
      <c r="AK50" s="8">
        <f t="shared" si="40"/>
        <v>5.1679801723630492</v>
      </c>
      <c r="AL50" s="4">
        <f t="shared" si="40"/>
        <v>516.79801723630499</v>
      </c>
    </row>
    <row r="51" spans="1:38" x14ac:dyDescent="0.25">
      <c r="A51" t="s">
        <v>114</v>
      </c>
      <c r="B51" t="s">
        <v>571</v>
      </c>
      <c r="C51" t="s">
        <v>498</v>
      </c>
      <c r="D51">
        <v>81</v>
      </c>
      <c r="E51" t="s">
        <v>115</v>
      </c>
      <c r="F51" t="s">
        <v>539</v>
      </c>
      <c r="G51">
        <v>3</v>
      </c>
      <c r="H51" t="s">
        <v>560</v>
      </c>
      <c r="I51" t="s">
        <v>495</v>
      </c>
      <c r="J51">
        <v>10957</v>
      </c>
      <c r="K51" s="2">
        <v>3348.4000000000278</v>
      </c>
      <c r="L51" s="2">
        <v>5646.3399999999947</v>
      </c>
      <c r="M51" s="2">
        <v>951.46985095130128</v>
      </c>
      <c r="N51" s="3">
        <f t="shared" si="0"/>
        <v>2.415147466525013</v>
      </c>
      <c r="O51" s="4">
        <f t="shared" si="1"/>
        <v>241.51474665250129</v>
      </c>
      <c r="P51" s="4">
        <f t="shared" si="2"/>
        <v>24151.474665250127</v>
      </c>
      <c r="Q51" s="4">
        <f t="shared" si="3"/>
        <v>2.415147466525013</v>
      </c>
      <c r="R51" s="4">
        <f t="shared" si="4"/>
        <v>241.51474665250129</v>
      </c>
      <c r="S51" s="4">
        <f t="shared" si="5"/>
        <v>24151.474665250127</v>
      </c>
      <c r="T51" s="4">
        <f t="shared" si="6"/>
        <v>24.151474665250127</v>
      </c>
      <c r="U51" s="2">
        <f t="shared" si="7"/>
        <v>2.415147466525013</v>
      </c>
      <c r="V51" s="2">
        <f t="shared" si="8"/>
        <v>1.2075737332625063</v>
      </c>
      <c r="W51" s="2"/>
      <c r="X51" s="6">
        <v>3</v>
      </c>
      <c r="Y51" s="6">
        <f t="shared" si="41"/>
        <v>10</v>
      </c>
      <c r="Z51" s="9">
        <f t="shared" si="42"/>
        <v>8.0211025829454185E-5</v>
      </c>
      <c r="AA51" s="8">
        <f t="shared" si="42"/>
        <v>8.0211025829454163E-3</v>
      </c>
      <c r="AB51" s="3">
        <f t="shared" si="42"/>
        <v>0.80211025829454186</v>
      </c>
      <c r="AC51" s="6">
        <f>X51+7</f>
        <v>10</v>
      </c>
      <c r="AD51" s="6">
        <f t="shared" si="37"/>
        <v>10</v>
      </c>
      <c r="AE51" s="9">
        <f t="shared" si="38"/>
        <v>7.0081252506998921E-4</v>
      </c>
      <c r="AF51" s="8">
        <f t="shared" si="38"/>
        <v>7.0081252506998912E-2</v>
      </c>
      <c r="AG51" s="4">
        <f t="shared" si="38"/>
        <v>7.0081252506998917</v>
      </c>
      <c r="AH51" s="6">
        <f>AC51+7</f>
        <v>17</v>
      </c>
      <c r="AI51" s="6">
        <f t="shared" si="39"/>
        <v>10</v>
      </c>
      <c r="AJ51" s="9">
        <f t="shared" si="40"/>
        <v>2.4954317771655216E-4</v>
      </c>
      <c r="AK51" s="8">
        <f t="shared" si="40"/>
        <v>2.4954317771655216E-2</v>
      </c>
      <c r="AL51" s="4">
        <f t="shared" si="40"/>
        <v>2.4954317771655217</v>
      </c>
    </row>
    <row r="52" spans="1:38" x14ac:dyDescent="0.25">
      <c r="A52" t="s">
        <v>110</v>
      </c>
      <c r="B52" t="s">
        <v>572</v>
      </c>
      <c r="C52" t="s">
        <v>498</v>
      </c>
      <c r="D52">
        <v>73</v>
      </c>
      <c r="E52" t="s">
        <v>111</v>
      </c>
      <c r="F52" t="s">
        <v>539</v>
      </c>
      <c r="G52">
        <v>3</v>
      </c>
      <c r="H52" t="s">
        <v>560</v>
      </c>
      <c r="I52" t="s">
        <v>496</v>
      </c>
      <c r="J52">
        <v>10957</v>
      </c>
      <c r="K52" s="2">
        <v>3018.9900000000243</v>
      </c>
      <c r="L52" s="2">
        <v>7209.9199999999964</v>
      </c>
      <c r="M52" s="2">
        <v>918.64369811609959</v>
      </c>
      <c r="N52" s="3">
        <f t="shared" si="0"/>
        <v>4.562084308197492</v>
      </c>
      <c r="O52" s="4">
        <f t="shared" si="1"/>
        <v>456.2084308197492</v>
      </c>
      <c r="P52" s="4">
        <f t="shared" si="2"/>
        <v>45620.843081974926</v>
      </c>
      <c r="Q52" s="4">
        <f t="shared" si="3"/>
        <v>4.562084308197492</v>
      </c>
      <c r="R52" s="4">
        <f t="shared" si="4"/>
        <v>456.2084308197492</v>
      </c>
      <c r="S52" s="4">
        <f t="shared" si="5"/>
        <v>45620.843081974926</v>
      </c>
      <c r="T52" s="4">
        <f t="shared" si="6"/>
        <v>45.620843081974918</v>
      </c>
      <c r="U52" s="2">
        <f t="shared" si="7"/>
        <v>4.562084308197492</v>
      </c>
      <c r="V52" s="2">
        <f t="shared" si="8"/>
        <v>2.2810421540987464</v>
      </c>
      <c r="W52" s="2"/>
      <c r="X52" s="1">
        <f>COUNT(P$26:P$52)</f>
        <v>27</v>
      </c>
      <c r="Y52" s="6">
        <f t="shared" si="41"/>
        <v>25</v>
      </c>
      <c r="Z52" s="7">
        <f t="shared" si="42"/>
        <v>1.3968909737999694E-4</v>
      </c>
      <c r="AA52" s="8">
        <f t="shared" si="42"/>
        <v>1.3968909737999692E-2</v>
      </c>
      <c r="AB52" s="3">
        <f t="shared" si="42"/>
        <v>1.3968909737999693</v>
      </c>
      <c r="AC52" s="1">
        <f>COUNT(P$117:P$145)</f>
        <v>29</v>
      </c>
      <c r="AD52" s="6">
        <f t="shared" si="37"/>
        <v>25</v>
      </c>
      <c r="AE52" s="7">
        <f t="shared" si="38"/>
        <v>1.9564545781916177E-3</v>
      </c>
      <c r="AF52" s="8">
        <f t="shared" si="38"/>
        <v>0.19564545781916182</v>
      </c>
      <c r="AG52" s="4">
        <f t="shared" si="38"/>
        <v>19.564545781916181</v>
      </c>
      <c r="AH52" s="1">
        <f>COUNT(P$189:P$205)</f>
        <v>17</v>
      </c>
      <c r="AI52" s="6">
        <f t="shared" si="39"/>
        <v>25</v>
      </c>
      <c r="AJ52">
        <f t="shared" si="40"/>
        <v>1.3764822118791061E-3</v>
      </c>
      <c r="AK52" s="8">
        <f t="shared" si="40"/>
        <v>0.13764822118791059</v>
      </c>
      <c r="AL52" s="4">
        <f t="shared" si="40"/>
        <v>13.764822118791061</v>
      </c>
    </row>
    <row r="53" spans="1:38" x14ac:dyDescent="0.25">
      <c r="A53" t="s">
        <v>210</v>
      </c>
      <c r="B53" t="s">
        <v>573</v>
      </c>
      <c r="C53" t="s">
        <v>510</v>
      </c>
      <c r="D53">
        <v>57</v>
      </c>
      <c r="E53" t="s">
        <v>211</v>
      </c>
      <c r="F53" t="s">
        <v>574</v>
      </c>
      <c r="G53">
        <v>4</v>
      </c>
      <c r="H53" t="s">
        <v>575</v>
      </c>
      <c r="I53" t="s">
        <v>496</v>
      </c>
      <c r="J53">
        <v>10957</v>
      </c>
      <c r="K53" s="2">
        <v>2613.6000000000236</v>
      </c>
      <c r="L53" s="2">
        <v>2635.8699999999699</v>
      </c>
      <c r="M53" s="2">
        <v>537.30836010116059</v>
      </c>
      <c r="N53" s="3">
        <f t="shared" si="0"/>
        <v>4.1447335745443237E-2</v>
      </c>
      <c r="O53" s="4">
        <f t="shared" si="1"/>
        <v>4.1447335745443237</v>
      </c>
      <c r="P53" s="4">
        <f t="shared" si="2"/>
        <v>414.4733574544324</v>
      </c>
      <c r="Q53" s="4">
        <f t="shared" si="3"/>
        <v>4.1447335745443237E-2</v>
      </c>
      <c r="R53" s="4">
        <f t="shared" si="4"/>
        <v>4.1447335745443237</v>
      </c>
      <c r="S53" s="4">
        <f t="shared" si="5"/>
        <v>414.4733574544324</v>
      </c>
      <c r="T53" s="4">
        <f t="shared" si="6"/>
        <v>0.41447335745443237</v>
      </c>
      <c r="U53" s="2">
        <f t="shared" si="7"/>
        <v>4.1447335745443237E-2</v>
      </c>
      <c r="V53" s="2">
        <f t="shared" si="8"/>
        <v>2.0723667872721622E-2</v>
      </c>
      <c r="W53" s="2"/>
      <c r="X53" s="1"/>
      <c r="Y53" s="13">
        <f t="shared" si="41"/>
        <v>50</v>
      </c>
      <c r="Z53" s="14">
        <f t="shared" si="42"/>
        <v>2.6182729366226162E-4</v>
      </c>
      <c r="AA53" s="15">
        <f t="shared" si="42"/>
        <v>2.6182729366226166E-2</v>
      </c>
      <c r="AB53" s="16">
        <f t="shared" si="42"/>
        <v>2.6182729366226165</v>
      </c>
      <c r="AC53" s="17"/>
      <c r="AD53" s="13">
        <f t="shared" si="37"/>
        <v>50</v>
      </c>
      <c r="AE53" s="14">
        <f t="shared" si="38"/>
        <v>4.7741066033119015E-3</v>
      </c>
      <c r="AF53" s="15">
        <f t="shared" si="38"/>
        <v>0.47741066033119012</v>
      </c>
      <c r="AG53" s="18">
        <f t="shared" si="38"/>
        <v>47.741066033119012</v>
      </c>
      <c r="AH53" s="17"/>
      <c r="AI53" s="13">
        <f t="shared" si="39"/>
        <v>50</v>
      </c>
      <c r="AJ53" s="14">
        <f t="shared" si="40"/>
        <v>7.3127954091558355E-3</v>
      </c>
      <c r="AK53" s="15">
        <f t="shared" si="40"/>
        <v>0.73127954091558356</v>
      </c>
      <c r="AL53" s="18">
        <f t="shared" si="40"/>
        <v>73.127954091558351</v>
      </c>
    </row>
    <row r="54" spans="1:38" x14ac:dyDescent="0.25">
      <c r="A54" t="s">
        <v>322</v>
      </c>
      <c r="B54" t="s">
        <v>576</v>
      </c>
      <c r="C54" t="s">
        <v>503</v>
      </c>
      <c r="D54">
        <v>261</v>
      </c>
      <c r="E54" t="s">
        <v>323</v>
      </c>
      <c r="F54" t="s">
        <v>521</v>
      </c>
      <c r="G54">
        <v>4</v>
      </c>
      <c r="H54" t="s">
        <v>500</v>
      </c>
      <c r="I54" t="s">
        <v>496</v>
      </c>
      <c r="J54">
        <v>10957</v>
      </c>
      <c r="K54" s="2">
        <v>2604.2700000000141</v>
      </c>
      <c r="L54" s="2">
        <v>2971.0199999999868</v>
      </c>
      <c r="M54" s="2">
        <v>514.07687108456003</v>
      </c>
      <c r="N54" s="3">
        <f t="shared" si="0"/>
        <v>0.71341470629914094</v>
      </c>
      <c r="O54" s="4">
        <f t="shared" si="1"/>
        <v>71.341470629914085</v>
      </c>
      <c r="P54" s="4">
        <f t="shared" si="2"/>
        <v>7134.1470629914093</v>
      </c>
      <c r="Q54" s="4">
        <f t="shared" si="3"/>
        <v>0.71341470629914094</v>
      </c>
      <c r="R54" s="4">
        <f t="shared" si="4"/>
        <v>71.341470629914085</v>
      </c>
      <c r="S54" s="4">
        <f t="shared" si="5"/>
        <v>7134.1470629914093</v>
      </c>
      <c r="T54" s="4">
        <f t="shared" si="6"/>
        <v>7.134147062991409</v>
      </c>
      <c r="U54" s="2">
        <f t="shared" si="7"/>
        <v>0.71341470629914083</v>
      </c>
      <c r="V54" s="2">
        <f t="shared" si="8"/>
        <v>0.35670735314957047</v>
      </c>
      <c r="W54" s="2"/>
      <c r="X54" s="1"/>
      <c r="Y54" s="6">
        <f t="shared" si="41"/>
        <v>75</v>
      </c>
      <c r="Z54" s="7">
        <f t="shared" si="42"/>
        <v>3.6720529850026677E-4</v>
      </c>
      <c r="AA54" s="11">
        <f t="shared" si="42"/>
        <v>3.6720529850026676E-2</v>
      </c>
      <c r="AB54" s="12">
        <f t="shared" si="42"/>
        <v>3.6720529850026682</v>
      </c>
      <c r="AC54" s="1"/>
      <c r="AD54" s="6">
        <f t="shared" si="37"/>
        <v>75</v>
      </c>
      <c r="AE54" s="7">
        <f t="shared" si="38"/>
        <v>9.1994003445831016E-3</v>
      </c>
      <c r="AF54" s="11">
        <f t="shared" si="38"/>
        <v>0.91994003445831019</v>
      </c>
      <c r="AG54" s="10">
        <f t="shared" si="38"/>
        <v>91.994003445831027</v>
      </c>
      <c r="AH54" s="1"/>
      <c r="AI54" s="6">
        <f t="shared" si="39"/>
        <v>75</v>
      </c>
      <c r="AJ54" s="7">
        <f t="shared" si="40"/>
        <v>1.7042915063212979E-2</v>
      </c>
      <c r="AK54" s="11">
        <f t="shared" si="40"/>
        <v>1.7042915063212978</v>
      </c>
      <c r="AL54" s="10">
        <f t="shared" si="40"/>
        <v>170.42915063212979</v>
      </c>
    </row>
    <row r="55" spans="1:38" x14ac:dyDescent="0.25">
      <c r="A55" t="s">
        <v>320</v>
      </c>
      <c r="B55" t="s">
        <v>577</v>
      </c>
      <c r="C55" t="s">
        <v>510</v>
      </c>
      <c r="D55">
        <v>9</v>
      </c>
      <c r="E55" t="s">
        <v>321</v>
      </c>
      <c r="F55" t="s">
        <v>521</v>
      </c>
      <c r="G55">
        <v>4</v>
      </c>
      <c r="H55" t="s">
        <v>578</v>
      </c>
      <c r="I55" t="s">
        <v>496</v>
      </c>
      <c r="J55">
        <v>10957</v>
      </c>
      <c r="K55" s="2">
        <v>2968.2600000000466</v>
      </c>
      <c r="L55" s="2">
        <v>3604.0100000000057</v>
      </c>
      <c r="M55" s="2">
        <v>590.92322378688982</v>
      </c>
      <c r="N55" s="3">
        <f t="shared" si="0"/>
        <v>1.0758588838763181</v>
      </c>
      <c r="O55" s="4">
        <f t="shared" si="1"/>
        <v>107.58588838763183</v>
      </c>
      <c r="P55" s="4">
        <f t="shared" si="2"/>
        <v>10758.588838763182</v>
      </c>
      <c r="Q55" s="4">
        <f t="shared" si="3"/>
        <v>1.0758588838763181</v>
      </c>
      <c r="R55" s="4">
        <f t="shared" si="4"/>
        <v>107.58588838763183</v>
      </c>
      <c r="S55" s="4">
        <f t="shared" si="5"/>
        <v>10758.588838763182</v>
      </c>
      <c r="T55" s="4">
        <f t="shared" si="6"/>
        <v>10.758588838763181</v>
      </c>
      <c r="U55" s="2">
        <f t="shared" si="7"/>
        <v>1.0758588838763183</v>
      </c>
      <c r="V55" s="2">
        <f t="shared" si="8"/>
        <v>0.53792944193815906</v>
      </c>
      <c r="W55" s="2"/>
      <c r="X55" s="1"/>
      <c r="Y55" s="6">
        <f t="shared" si="41"/>
        <v>90</v>
      </c>
      <c r="Z55" s="7">
        <f t="shared" si="42"/>
        <v>4.516440463433466E-4</v>
      </c>
      <c r="AA55" s="8">
        <f t="shared" si="42"/>
        <v>4.5164404634334666E-2</v>
      </c>
      <c r="AB55" s="3">
        <f t="shared" si="42"/>
        <v>4.5164404634334661</v>
      </c>
      <c r="AC55" s="1"/>
      <c r="AD55" s="6">
        <f t="shared" si="37"/>
        <v>90</v>
      </c>
      <c r="AE55" s="7">
        <f t="shared" si="38"/>
        <v>1.0775035645973208E-2</v>
      </c>
      <c r="AF55" s="8">
        <f t="shared" si="38"/>
        <v>1.077503564597321</v>
      </c>
      <c r="AG55" s="4">
        <f t="shared" si="38"/>
        <v>107.75035645973209</v>
      </c>
      <c r="AH55" s="1"/>
      <c r="AI55" s="6">
        <f t="shared" si="39"/>
        <v>90</v>
      </c>
      <c r="AJ55" s="7">
        <f t="shared" si="40"/>
        <v>1.8511927810072649E-2</v>
      </c>
      <c r="AK55" s="8">
        <f t="shared" si="40"/>
        <v>1.8511927810072646</v>
      </c>
      <c r="AL55" s="4">
        <f t="shared" si="40"/>
        <v>185.11927810072649</v>
      </c>
    </row>
    <row r="56" spans="1:38" x14ac:dyDescent="0.25">
      <c r="A56" t="s">
        <v>452</v>
      </c>
      <c r="B56" t="s">
        <v>579</v>
      </c>
      <c r="C56" t="s">
        <v>498</v>
      </c>
      <c r="D56">
        <v>305</v>
      </c>
      <c r="E56" t="s">
        <v>453</v>
      </c>
      <c r="F56" t="s">
        <v>580</v>
      </c>
      <c r="G56">
        <v>4</v>
      </c>
      <c r="H56" t="s">
        <v>500</v>
      </c>
      <c r="I56" t="s">
        <v>496</v>
      </c>
      <c r="J56">
        <v>10957</v>
      </c>
      <c r="K56" s="2">
        <v>2630.120000000019</v>
      </c>
      <c r="L56" s="2">
        <v>3170.6999999999439</v>
      </c>
      <c r="M56" s="2">
        <v>459.82655706070977</v>
      </c>
      <c r="N56" s="3">
        <f t="shared" si="0"/>
        <v>1.1756171793456318</v>
      </c>
      <c r="O56" s="4">
        <f t="shared" si="1"/>
        <v>117.56171793456319</v>
      </c>
      <c r="P56" s="4">
        <f t="shared" si="2"/>
        <v>11756.17179345632</v>
      </c>
      <c r="Q56" s="4">
        <f t="shared" si="3"/>
        <v>1.1756171793456318</v>
      </c>
      <c r="R56" s="4">
        <f t="shared" si="4"/>
        <v>117.56171793456319</v>
      </c>
      <c r="S56" s="4">
        <f t="shared" si="5"/>
        <v>11756.17179345632</v>
      </c>
      <c r="T56" s="4">
        <f t="shared" si="6"/>
        <v>11.756171793456318</v>
      </c>
      <c r="U56" s="2">
        <f t="shared" si="7"/>
        <v>1.1756171793456318</v>
      </c>
      <c r="V56" s="2">
        <f t="shared" si="8"/>
        <v>0.58780858967281602</v>
      </c>
      <c r="W56" s="2"/>
      <c r="X56" s="6">
        <v>4</v>
      </c>
      <c r="Y56" s="6">
        <f t="shared" si="41"/>
        <v>10</v>
      </c>
      <c r="Z56" s="9">
        <f t="shared" si="42"/>
        <v>2.6573714431745056E-4</v>
      </c>
      <c r="AA56" s="8">
        <f t="shared" si="42"/>
        <v>2.6573714431745058E-2</v>
      </c>
      <c r="AB56" s="3">
        <f t="shared" si="42"/>
        <v>2.6573714431745059</v>
      </c>
      <c r="AC56" s="6">
        <f>X56+7</f>
        <v>11</v>
      </c>
      <c r="AD56" s="6">
        <f t="shared" si="37"/>
        <v>10</v>
      </c>
      <c r="AE56" s="9">
        <f t="shared" si="38"/>
        <v>3.6786112631966705E-4</v>
      </c>
      <c r="AF56" s="8">
        <f t="shared" si="38"/>
        <v>3.6786112631966697E-2</v>
      </c>
      <c r="AG56" s="4">
        <f t="shared" si="38"/>
        <v>3.6786112631966703</v>
      </c>
      <c r="AH56" s="6">
        <f>AC56+7</f>
        <v>18</v>
      </c>
      <c r="AI56" s="6">
        <f t="shared" si="39"/>
        <v>10</v>
      </c>
      <c r="AJ56" s="9">
        <f t="shared" si="40"/>
        <v>2.6418003737355795E-3</v>
      </c>
      <c r="AK56" s="8">
        <f t="shared" si="40"/>
        <v>0.26418003737355789</v>
      </c>
      <c r="AL56" s="4">
        <f t="shared" si="40"/>
        <v>26.418003737355797</v>
      </c>
    </row>
    <row r="57" spans="1:38" x14ac:dyDescent="0.25">
      <c r="A57" t="s">
        <v>372</v>
      </c>
      <c r="B57" t="s">
        <v>581</v>
      </c>
      <c r="C57" t="s">
        <v>510</v>
      </c>
      <c r="D57">
        <v>73</v>
      </c>
      <c r="E57" t="s">
        <v>373</v>
      </c>
      <c r="F57" t="s">
        <v>515</v>
      </c>
      <c r="G57">
        <v>4</v>
      </c>
      <c r="H57" t="s">
        <v>578</v>
      </c>
      <c r="I57" t="s">
        <v>495</v>
      </c>
      <c r="J57">
        <v>10957</v>
      </c>
      <c r="K57" s="2">
        <v>3183.3400000000365</v>
      </c>
      <c r="L57" s="2">
        <v>3994.41</v>
      </c>
      <c r="M57" s="2">
        <v>665.0494639932939</v>
      </c>
      <c r="N57" s="3">
        <f t="shared" si="0"/>
        <v>1.219563421839164</v>
      </c>
      <c r="O57" s="4">
        <f t="shared" si="1"/>
        <v>121.95634218391639</v>
      </c>
      <c r="P57" s="4">
        <f t="shared" si="2"/>
        <v>12195.634218391639</v>
      </c>
      <c r="Q57" s="4">
        <f t="shared" si="3"/>
        <v>1.219563421839164</v>
      </c>
      <c r="R57" s="4">
        <f t="shared" si="4"/>
        <v>121.95634218391639</v>
      </c>
      <c r="S57" s="4">
        <f t="shared" si="5"/>
        <v>12195.634218391639</v>
      </c>
      <c r="T57" s="4">
        <f t="shared" si="6"/>
        <v>12.195634218391639</v>
      </c>
      <c r="U57" s="2">
        <f t="shared" si="7"/>
        <v>1.219563421839164</v>
      </c>
      <c r="V57" s="2">
        <f t="shared" si="8"/>
        <v>0.60978171091958189</v>
      </c>
      <c r="W57" s="2"/>
      <c r="X57" s="6">
        <f>COUNT(P$53:P$73)</f>
        <v>21</v>
      </c>
      <c r="Y57" s="6">
        <f t="shared" si="41"/>
        <v>25</v>
      </c>
      <c r="Z57" s="7">
        <f t="shared" si="42"/>
        <v>3.6363532343105658E-4</v>
      </c>
      <c r="AA57" s="8">
        <f t="shared" si="42"/>
        <v>3.6363532343105659E-2</v>
      </c>
      <c r="AB57" s="3">
        <f t="shared" si="42"/>
        <v>3.6363532343105653</v>
      </c>
      <c r="AC57" s="1">
        <f>COUNT(P$146:P$157)</f>
        <v>12</v>
      </c>
      <c r="AD57" s="6">
        <f t="shared" si="37"/>
        <v>25</v>
      </c>
      <c r="AE57" s="7">
        <f t="shared" ref="AE57:AG72" si="43">AE19*0.000247</f>
        <v>6.8345683982923842E-4</v>
      </c>
      <c r="AF57" s="8">
        <f t="shared" si="43"/>
        <v>6.8345683982923858E-2</v>
      </c>
      <c r="AG57" s="4">
        <f t="shared" si="43"/>
        <v>6.8345683982923848</v>
      </c>
      <c r="AH57" s="1">
        <f>COUNT(P$206:P$215)</f>
        <v>10</v>
      </c>
      <c r="AI57" s="6">
        <f t="shared" si="39"/>
        <v>25</v>
      </c>
      <c r="AJ57" s="7">
        <f t="shared" ref="AJ57:AL71" si="44">AJ19*0.000247</f>
        <v>3.6798278470128593E-3</v>
      </c>
      <c r="AK57" s="8">
        <f t="shared" si="44"/>
        <v>0.36798278470128593</v>
      </c>
      <c r="AL57" s="4">
        <f t="shared" si="44"/>
        <v>36.798278470128587</v>
      </c>
    </row>
    <row r="58" spans="1:38" x14ac:dyDescent="0.25">
      <c r="A58" t="s">
        <v>166</v>
      </c>
      <c r="B58" t="s">
        <v>582</v>
      </c>
      <c r="C58" t="s">
        <v>510</v>
      </c>
      <c r="D58">
        <v>61</v>
      </c>
      <c r="E58" t="s">
        <v>167</v>
      </c>
      <c r="F58" t="s">
        <v>583</v>
      </c>
      <c r="G58">
        <v>4</v>
      </c>
      <c r="H58" t="s">
        <v>578</v>
      </c>
      <c r="I58" t="s">
        <v>496</v>
      </c>
      <c r="J58">
        <v>10957</v>
      </c>
      <c r="K58" s="2">
        <v>2993.4000000000406</v>
      </c>
      <c r="L58" s="2">
        <v>3959.2400000000039</v>
      </c>
      <c r="M58" s="2">
        <v>656.04869666964896</v>
      </c>
      <c r="N58" s="3">
        <f t="shared" si="0"/>
        <v>1.4722077871702697</v>
      </c>
      <c r="O58" s="4">
        <f t="shared" si="1"/>
        <v>147.22077871702697</v>
      </c>
      <c r="P58" s="4">
        <f t="shared" si="2"/>
        <v>14722.077871702695</v>
      </c>
      <c r="Q58" s="4">
        <f t="shared" si="3"/>
        <v>1.4722077871702697</v>
      </c>
      <c r="R58" s="4">
        <f t="shared" si="4"/>
        <v>147.22077871702697</v>
      </c>
      <c r="S58" s="4">
        <f t="shared" si="5"/>
        <v>14722.077871702695</v>
      </c>
      <c r="T58" s="4">
        <f t="shared" si="6"/>
        <v>14.722077871702696</v>
      </c>
      <c r="U58" s="2">
        <f t="shared" si="7"/>
        <v>1.4722077871702697</v>
      </c>
      <c r="V58" s="2">
        <f t="shared" si="8"/>
        <v>0.73610389358513473</v>
      </c>
      <c r="W58" s="2"/>
      <c r="X58" s="6"/>
      <c r="Y58" s="13">
        <f t="shared" si="41"/>
        <v>50</v>
      </c>
      <c r="Z58" s="14">
        <f t="shared" ref="Z58:AB73" si="45">Z20*0.000247</f>
        <v>5.3204274982670467E-4</v>
      </c>
      <c r="AA58" s="15">
        <f t="shared" si="45"/>
        <v>5.3204274982670462E-2</v>
      </c>
      <c r="AB58" s="16">
        <f t="shared" si="45"/>
        <v>5.3204274982670468</v>
      </c>
      <c r="AC58" s="17"/>
      <c r="AD58" s="13">
        <f t="shared" si="37"/>
        <v>50</v>
      </c>
      <c r="AE58" s="14">
        <f t="shared" si="43"/>
        <v>1.9599882232535673E-3</v>
      </c>
      <c r="AF58" s="15">
        <f t="shared" si="43"/>
        <v>0.19599882232535673</v>
      </c>
      <c r="AG58" s="18">
        <f t="shared" si="43"/>
        <v>19.599882232535673</v>
      </c>
      <c r="AH58" s="17"/>
      <c r="AI58" s="13">
        <f t="shared" si="39"/>
        <v>50</v>
      </c>
      <c r="AJ58" s="14">
        <f t="shared" si="44"/>
        <v>4.9788051524260997E-3</v>
      </c>
      <c r="AK58" s="15">
        <f t="shared" si="44"/>
        <v>0.4978805152426099</v>
      </c>
      <c r="AL58" s="18">
        <f t="shared" si="44"/>
        <v>49.788051524261</v>
      </c>
    </row>
    <row r="59" spans="1:38" x14ac:dyDescent="0.25">
      <c r="A59" t="s">
        <v>314</v>
      </c>
      <c r="B59" t="s">
        <v>584</v>
      </c>
      <c r="C59" t="s">
        <v>498</v>
      </c>
      <c r="D59">
        <v>281</v>
      </c>
      <c r="E59" t="s">
        <v>315</v>
      </c>
      <c r="F59" t="s">
        <v>521</v>
      </c>
      <c r="G59">
        <v>4</v>
      </c>
      <c r="H59" t="s">
        <v>578</v>
      </c>
      <c r="I59" t="s">
        <v>496</v>
      </c>
      <c r="J59">
        <v>10957</v>
      </c>
      <c r="K59" s="2">
        <v>2943.980000000035</v>
      </c>
      <c r="L59" s="2">
        <v>3847.7899999999877</v>
      </c>
      <c r="M59" s="2">
        <v>599.28271083808818</v>
      </c>
      <c r="N59" s="3">
        <f t="shared" si="0"/>
        <v>1.5081529696326255</v>
      </c>
      <c r="O59" s="4">
        <f t="shared" si="1"/>
        <v>150.81529696326254</v>
      </c>
      <c r="P59" s="4">
        <f t="shared" si="2"/>
        <v>15081.529696326255</v>
      </c>
      <c r="Q59" s="4">
        <f t="shared" si="3"/>
        <v>1.5081529696326255</v>
      </c>
      <c r="R59" s="4">
        <f t="shared" si="4"/>
        <v>150.81529696326254</v>
      </c>
      <c r="S59" s="4">
        <f t="shared" si="5"/>
        <v>15081.529696326255</v>
      </c>
      <c r="T59" s="4">
        <f t="shared" si="6"/>
        <v>15.081529696326253</v>
      </c>
      <c r="U59" s="2">
        <f t="shared" si="7"/>
        <v>1.5081529696326255</v>
      </c>
      <c r="V59" s="2">
        <f t="shared" si="8"/>
        <v>0.75407648481631273</v>
      </c>
      <c r="W59" s="2"/>
      <c r="X59" s="6"/>
      <c r="Y59" s="6">
        <f t="shared" si="41"/>
        <v>75</v>
      </c>
      <c r="Z59" s="7">
        <f t="shared" si="45"/>
        <v>6.5994164163657399E-4</v>
      </c>
      <c r="AA59" s="11">
        <f t="shared" si="45"/>
        <v>6.5994164163657387E-2</v>
      </c>
      <c r="AB59" s="12">
        <f t="shared" si="45"/>
        <v>6.5994164163657398</v>
      </c>
      <c r="AC59" s="1"/>
      <c r="AD59" s="6">
        <f t="shared" si="37"/>
        <v>75</v>
      </c>
      <c r="AE59" s="7">
        <f t="shared" si="43"/>
        <v>6.364632340744439E-3</v>
      </c>
      <c r="AF59" s="11">
        <f t="shared" si="43"/>
        <v>0.63646323407444394</v>
      </c>
      <c r="AG59" s="10">
        <f t="shared" si="43"/>
        <v>63.646323407444392</v>
      </c>
      <c r="AH59" s="1"/>
      <c r="AI59" s="6">
        <f t="shared" si="39"/>
        <v>75</v>
      </c>
      <c r="AJ59" s="7">
        <f t="shared" si="44"/>
        <v>9.7829663286902336E-3</v>
      </c>
      <c r="AK59" s="11">
        <f t="shared" si="44"/>
        <v>0.97829663286902346</v>
      </c>
      <c r="AL59" s="10">
        <f t="shared" si="44"/>
        <v>97.829663286902345</v>
      </c>
    </row>
    <row r="60" spans="1:38" x14ac:dyDescent="0.25">
      <c r="A60" t="s">
        <v>214</v>
      </c>
      <c r="B60" t="s">
        <v>585</v>
      </c>
      <c r="C60" t="s">
        <v>503</v>
      </c>
      <c r="D60">
        <v>273</v>
      </c>
      <c r="E60" t="s">
        <v>215</v>
      </c>
      <c r="F60" t="s">
        <v>574</v>
      </c>
      <c r="G60">
        <v>4</v>
      </c>
      <c r="H60" t="s">
        <v>575</v>
      </c>
      <c r="I60" t="s">
        <v>496</v>
      </c>
      <c r="J60">
        <v>9496</v>
      </c>
      <c r="K60" s="2">
        <v>1889.6599999999846</v>
      </c>
      <c r="L60" s="2">
        <v>2530.6999999999553</v>
      </c>
      <c r="M60" s="2">
        <v>343.06151120188002</v>
      </c>
      <c r="N60" s="3">
        <f t="shared" si="0"/>
        <v>1.8685861837259279</v>
      </c>
      <c r="O60" s="4">
        <f t="shared" si="1"/>
        <v>186.85861837259279</v>
      </c>
      <c r="P60" s="4">
        <f t="shared" si="2"/>
        <v>18685.861837259279</v>
      </c>
      <c r="Q60" s="4">
        <f t="shared" si="3"/>
        <v>1.8685861837259279</v>
      </c>
      <c r="R60" s="4">
        <f t="shared" si="4"/>
        <v>186.85861837259279</v>
      </c>
      <c r="S60" s="4">
        <f t="shared" si="5"/>
        <v>18685.861837259279</v>
      </c>
      <c r="T60" s="4">
        <f t="shared" si="6"/>
        <v>18.685861837259278</v>
      </c>
      <c r="U60" s="2">
        <f t="shared" si="7"/>
        <v>1.8685861837259279</v>
      </c>
      <c r="V60" s="2">
        <f t="shared" si="8"/>
        <v>0.93429309186296394</v>
      </c>
      <c r="W60" s="2"/>
      <c r="X60" s="6"/>
      <c r="Y60" s="6">
        <f t="shared" si="41"/>
        <v>90</v>
      </c>
      <c r="Z60" s="7">
        <f t="shared" si="45"/>
        <v>7.6462871264867927E-4</v>
      </c>
      <c r="AA60" s="8">
        <f t="shared" si="45"/>
        <v>7.6462871264867921E-2</v>
      </c>
      <c r="AB60" s="3">
        <f t="shared" si="45"/>
        <v>7.6462871264867918</v>
      </c>
      <c r="AC60" s="1"/>
      <c r="AD60" s="6">
        <f t="shared" si="37"/>
        <v>90</v>
      </c>
      <c r="AE60" s="7">
        <f t="shared" si="43"/>
        <v>8.6088197453376841E-3</v>
      </c>
      <c r="AF60" s="8">
        <f t="shared" si="43"/>
        <v>0.86088197453376847</v>
      </c>
      <c r="AG60" s="4">
        <f t="shared" si="43"/>
        <v>86.088197453376836</v>
      </c>
      <c r="AH60" s="1"/>
      <c r="AI60" s="6">
        <f t="shared" si="39"/>
        <v>90</v>
      </c>
      <c r="AJ60" s="7">
        <f t="shared" si="44"/>
        <v>6.3735346609149424E-2</v>
      </c>
      <c r="AK60" s="8">
        <f t="shared" si="44"/>
        <v>6.3735346609149417</v>
      </c>
      <c r="AL60" s="4">
        <f t="shared" si="44"/>
        <v>637.35346609149406</v>
      </c>
    </row>
    <row r="61" spans="1:38" x14ac:dyDescent="0.25">
      <c r="A61" t="s">
        <v>218</v>
      </c>
      <c r="B61" t="s">
        <v>586</v>
      </c>
      <c r="C61" t="s">
        <v>503</v>
      </c>
      <c r="D61">
        <v>297</v>
      </c>
      <c r="E61" t="s">
        <v>219</v>
      </c>
      <c r="F61" t="s">
        <v>574</v>
      </c>
      <c r="G61">
        <v>4</v>
      </c>
      <c r="H61" t="s">
        <v>575</v>
      </c>
      <c r="I61" t="s">
        <v>496</v>
      </c>
      <c r="J61">
        <v>10957</v>
      </c>
      <c r="K61" s="2">
        <v>2199.5099999999866</v>
      </c>
      <c r="L61" s="2">
        <v>2936.089999999981</v>
      </c>
      <c r="M61" s="2">
        <v>368.80453376740974</v>
      </c>
      <c r="N61" s="3">
        <f t="shared" si="0"/>
        <v>1.997209721029422</v>
      </c>
      <c r="O61" s="4">
        <f t="shared" si="1"/>
        <v>199.7209721029422</v>
      </c>
      <c r="P61" s="4">
        <f t="shared" si="2"/>
        <v>19972.097210294221</v>
      </c>
      <c r="Q61" s="4">
        <f t="shared" si="3"/>
        <v>1.997209721029422</v>
      </c>
      <c r="R61" s="4">
        <f t="shared" si="4"/>
        <v>199.7209721029422</v>
      </c>
      <c r="S61" s="4">
        <f t="shared" si="5"/>
        <v>19972.097210294221</v>
      </c>
      <c r="T61" s="4">
        <f t="shared" si="6"/>
        <v>19.972097210294219</v>
      </c>
      <c r="U61" s="2">
        <f t="shared" si="7"/>
        <v>1.997209721029422</v>
      </c>
      <c r="V61" s="2">
        <f t="shared" si="8"/>
        <v>0.99860486051471109</v>
      </c>
      <c r="W61" s="2"/>
      <c r="X61" s="6">
        <v>5</v>
      </c>
      <c r="Y61" s="6">
        <f t="shared" si="41"/>
        <v>10</v>
      </c>
      <c r="Z61" s="9">
        <f t="shared" si="45"/>
        <v>2.0307192722830529E-4</v>
      </c>
      <c r="AA61" s="8">
        <f t="shared" si="45"/>
        <v>2.0307192722830526E-2</v>
      </c>
      <c r="AB61" s="3">
        <f t="shared" si="45"/>
        <v>2.0307192722830529</v>
      </c>
      <c r="AC61" s="6">
        <f>X61+7</f>
        <v>12</v>
      </c>
      <c r="AD61" s="6">
        <f t="shared" si="37"/>
        <v>10</v>
      </c>
      <c r="AE61" s="9">
        <f t="shared" si="43"/>
        <v>3.2290227969545009E-4</v>
      </c>
      <c r="AF61" s="8">
        <f t="shared" si="43"/>
        <v>3.2290227969545005E-2</v>
      </c>
      <c r="AG61" s="4">
        <f t="shared" si="43"/>
        <v>3.2290227969545007</v>
      </c>
      <c r="AH61" s="6">
        <f>AC61+7</f>
        <v>19</v>
      </c>
      <c r="AI61" s="6">
        <f t="shared" si="39"/>
        <v>10</v>
      </c>
      <c r="AJ61" s="7">
        <f t="shared" si="44"/>
        <v>1.0502982915661105E-3</v>
      </c>
      <c r="AK61" s="8">
        <f t="shared" si="44"/>
        <v>0.10502982915661105</v>
      </c>
      <c r="AL61" s="4">
        <f t="shared" si="44"/>
        <v>10.502982915661104</v>
      </c>
    </row>
    <row r="62" spans="1:38" x14ac:dyDescent="0.25">
      <c r="A62" t="s">
        <v>222</v>
      </c>
      <c r="B62" t="s">
        <v>587</v>
      </c>
      <c r="C62" t="s">
        <v>510</v>
      </c>
      <c r="D62">
        <v>89</v>
      </c>
      <c r="E62" t="s">
        <v>223</v>
      </c>
      <c r="F62" t="s">
        <v>588</v>
      </c>
      <c r="G62">
        <v>4</v>
      </c>
      <c r="H62" t="s">
        <v>575</v>
      </c>
      <c r="I62" t="s">
        <v>496</v>
      </c>
      <c r="J62">
        <v>10957</v>
      </c>
      <c r="K62" s="2">
        <v>2292.3199999999947</v>
      </c>
      <c r="L62" s="2">
        <v>3246.0200000000123</v>
      </c>
      <c r="M62" s="2">
        <v>468.15684582920062</v>
      </c>
      <c r="N62" s="3">
        <f t="shared" si="0"/>
        <v>2.0371377851173396</v>
      </c>
      <c r="O62" s="4">
        <f t="shared" si="1"/>
        <v>203.71377851173398</v>
      </c>
      <c r="P62" s="4">
        <f t="shared" si="2"/>
        <v>20371.377851173394</v>
      </c>
      <c r="Q62" s="4">
        <f t="shared" si="3"/>
        <v>2.0371377851173396</v>
      </c>
      <c r="R62" s="4">
        <f t="shared" si="4"/>
        <v>203.71377851173398</v>
      </c>
      <c r="S62" s="4">
        <f t="shared" si="5"/>
        <v>20371.377851173394</v>
      </c>
      <c r="T62" s="4">
        <f t="shared" si="6"/>
        <v>20.371377851173396</v>
      </c>
      <c r="U62" s="2">
        <f t="shared" si="7"/>
        <v>2.0371377851173396</v>
      </c>
      <c r="V62" s="2">
        <f t="shared" si="8"/>
        <v>1.0185688925586698</v>
      </c>
      <c r="W62" s="2"/>
      <c r="X62" s="6">
        <f>COUNT(P$74:P$90)</f>
        <v>17</v>
      </c>
      <c r="Y62" s="6">
        <f t="shared" si="41"/>
        <v>25</v>
      </c>
      <c r="Z62" s="7">
        <f t="shared" si="45"/>
        <v>2.5858519331981125E-4</v>
      </c>
      <c r="AA62" s="8">
        <f t="shared" si="45"/>
        <v>2.5858519331981127E-2</v>
      </c>
      <c r="AB62" s="3">
        <f t="shared" si="45"/>
        <v>2.5858519331981129</v>
      </c>
      <c r="AC62" s="1">
        <f>COUNT(P$158:P$171)</f>
        <v>14</v>
      </c>
      <c r="AD62" s="6">
        <f t="shared" si="37"/>
        <v>25</v>
      </c>
      <c r="AE62" s="7">
        <f t="shared" si="43"/>
        <v>9.0598847507736876E-4</v>
      </c>
      <c r="AF62" s="8">
        <f t="shared" si="43"/>
        <v>9.0598847507736863E-2</v>
      </c>
      <c r="AG62" s="4">
        <f t="shared" si="43"/>
        <v>9.059884750773687</v>
      </c>
      <c r="AH62" s="1">
        <f>COUNT(P$216:P$232)</f>
        <v>17</v>
      </c>
      <c r="AI62" s="6">
        <f t="shared" si="39"/>
        <v>25</v>
      </c>
      <c r="AJ62" s="7">
        <f t="shared" si="44"/>
        <v>1.5909445125171365E-3</v>
      </c>
      <c r="AK62" s="8">
        <f t="shared" si="44"/>
        <v>0.15909445125171362</v>
      </c>
      <c r="AL62" s="4">
        <f t="shared" si="44"/>
        <v>15.909445125171365</v>
      </c>
    </row>
    <row r="63" spans="1:38" x14ac:dyDescent="0.25">
      <c r="A63" t="s">
        <v>216</v>
      </c>
      <c r="B63" t="s">
        <v>589</v>
      </c>
      <c r="C63" t="s">
        <v>503</v>
      </c>
      <c r="D63">
        <v>293</v>
      </c>
      <c r="E63" t="s">
        <v>217</v>
      </c>
      <c r="F63" t="s">
        <v>574</v>
      </c>
      <c r="G63">
        <v>4</v>
      </c>
      <c r="H63" t="s">
        <v>578</v>
      </c>
      <c r="I63" t="s">
        <v>495</v>
      </c>
      <c r="J63">
        <v>10957</v>
      </c>
      <c r="K63" s="2">
        <v>2487.5900000000106</v>
      </c>
      <c r="L63" s="2">
        <v>3490.8199999999792</v>
      </c>
      <c r="M63" s="2">
        <v>465.7479311215202</v>
      </c>
      <c r="N63" s="3">
        <f t="shared" si="0"/>
        <v>2.1540192300676302</v>
      </c>
      <c r="O63" s="4">
        <f t="shared" si="1"/>
        <v>215.40192300676301</v>
      </c>
      <c r="P63" s="4">
        <f t="shared" si="2"/>
        <v>21540.192300676303</v>
      </c>
      <c r="Q63" s="4">
        <f t="shared" si="3"/>
        <v>2.1540192300676302</v>
      </c>
      <c r="R63" s="4">
        <f t="shared" si="4"/>
        <v>215.40192300676301</v>
      </c>
      <c r="S63" s="4">
        <f t="shared" si="5"/>
        <v>21540.192300676303</v>
      </c>
      <c r="T63" s="4">
        <f t="shared" si="6"/>
        <v>21.540192300676299</v>
      </c>
      <c r="U63" s="2">
        <f t="shared" si="7"/>
        <v>2.1540192300676302</v>
      </c>
      <c r="V63" s="2">
        <f t="shared" si="8"/>
        <v>1.0770096150338151</v>
      </c>
      <c r="W63" s="2"/>
      <c r="X63" s="6"/>
      <c r="Y63" s="13">
        <f t="shared" si="41"/>
        <v>50</v>
      </c>
      <c r="Z63" s="14">
        <f t="shared" si="45"/>
        <v>3.6798501138142844E-4</v>
      </c>
      <c r="AA63" s="15">
        <f t="shared" si="45"/>
        <v>3.6798501138142842E-2</v>
      </c>
      <c r="AB63" s="16">
        <f t="shared" si="45"/>
        <v>3.6798501138142843</v>
      </c>
      <c r="AC63" s="17"/>
      <c r="AD63" s="13">
        <f t="shared" si="37"/>
        <v>50</v>
      </c>
      <c r="AE63" s="14">
        <f t="shared" si="43"/>
        <v>1.4200254131913285E-3</v>
      </c>
      <c r="AF63" s="15">
        <f t="shared" si="43"/>
        <v>0.14200254131913284</v>
      </c>
      <c r="AG63" s="18">
        <f t="shared" si="43"/>
        <v>14.200254131913285</v>
      </c>
      <c r="AH63" s="17"/>
      <c r="AI63" s="13">
        <f t="shared" si="39"/>
        <v>50</v>
      </c>
      <c r="AJ63" s="14">
        <f t="shared" si="44"/>
        <v>2.0761241084515411E-3</v>
      </c>
      <c r="AK63" s="15">
        <f t="shared" si="44"/>
        <v>0.20761241084515406</v>
      </c>
      <c r="AL63" s="18">
        <f t="shared" si="44"/>
        <v>20.761241084515412</v>
      </c>
    </row>
    <row r="64" spans="1:38" x14ac:dyDescent="0.25">
      <c r="A64" t="s">
        <v>220</v>
      </c>
      <c r="B64" t="s">
        <v>590</v>
      </c>
      <c r="C64" t="s">
        <v>503</v>
      </c>
      <c r="D64">
        <v>301</v>
      </c>
      <c r="E64" t="s">
        <v>221</v>
      </c>
      <c r="F64" t="s">
        <v>574</v>
      </c>
      <c r="G64">
        <v>4</v>
      </c>
      <c r="H64" t="s">
        <v>578</v>
      </c>
      <c r="I64" t="s">
        <v>496</v>
      </c>
      <c r="J64">
        <v>10957</v>
      </c>
      <c r="K64" s="2">
        <v>2546.4200000000124</v>
      </c>
      <c r="L64" s="2">
        <v>3769.1299999999928</v>
      </c>
      <c r="M64" s="2">
        <v>561.60453885349978</v>
      </c>
      <c r="N64" s="3">
        <f t="shared" si="0"/>
        <v>2.1771725750224693</v>
      </c>
      <c r="O64" s="4">
        <f t="shared" si="1"/>
        <v>217.71725750224692</v>
      </c>
      <c r="P64" s="4">
        <f t="shared" si="2"/>
        <v>21771.72575022469</v>
      </c>
      <c r="Q64" s="4">
        <f t="shared" si="3"/>
        <v>2.1771725750224693</v>
      </c>
      <c r="R64" s="4">
        <f t="shared" si="4"/>
        <v>217.71725750224692</v>
      </c>
      <c r="S64" s="4">
        <f t="shared" si="5"/>
        <v>21771.72575022469</v>
      </c>
      <c r="T64" s="4">
        <f t="shared" si="6"/>
        <v>21.771725750224693</v>
      </c>
      <c r="U64" s="2">
        <f t="shared" si="7"/>
        <v>2.1771725750224693</v>
      </c>
      <c r="V64" s="2">
        <f t="shared" si="8"/>
        <v>1.0885862875112344</v>
      </c>
      <c r="W64" s="2"/>
      <c r="X64" s="6"/>
      <c r="Y64" s="6">
        <f t="shared" si="41"/>
        <v>75</v>
      </c>
      <c r="Z64" s="7">
        <f t="shared" si="45"/>
        <v>4.9391968469448405E-4</v>
      </c>
      <c r="AA64" s="11">
        <f t="shared" si="45"/>
        <v>4.9391968469448398E-2</v>
      </c>
      <c r="AB64" s="12">
        <f t="shared" si="45"/>
        <v>4.9391968469448395</v>
      </c>
      <c r="AC64" s="1"/>
      <c r="AD64" s="6">
        <f t="shared" si="37"/>
        <v>75</v>
      </c>
      <c r="AE64" s="7">
        <f t="shared" si="43"/>
        <v>3.004898043482048E-3</v>
      </c>
      <c r="AF64" s="11">
        <f t="shared" si="43"/>
        <v>0.30048980434820483</v>
      </c>
      <c r="AG64" s="10">
        <f t="shared" si="43"/>
        <v>30.048980434820479</v>
      </c>
      <c r="AH64" s="1"/>
      <c r="AI64" s="6">
        <f t="shared" si="39"/>
        <v>75</v>
      </c>
      <c r="AJ64" s="7">
        <f t="shared" si="44"/>
        <v>5.4949334535200796E-3</v>
      </c>
      <c r="AK64" s="11">
        <f t="shared" si="44"/>
        <v>0.549493345352008</v>
      </c>
      <c r="AL64" s="10">
        <f t="shared" si="44"/>
        <v>54.949334535200805</v>
      </c>
    </row>
    <row r="65" spans="1:38" x14ac:dyDescent="0.25">
      <c r="A65" t="s">
        <v>212</v>
      </c>
      <c r="B65" t="s">
        <v>591</v>
      </c>
      <c r="C65" t="s">
        <v>510</v>
      </c>
      <c r="D65">
        <v>65</v>
      </c>
      <c r="E65" t="s">
        <v>213</v>
      </c>
      <c r="F65" t="s">
        <v>574</v>
      </c>
      <c r="G65">
        <v>4</v>
      </c>
      <c r="H65" t="s">
        <v>578</v>
      </c>
      <c r="I65" t="s">
        <v>495</v>
      </c>
      <c r="J65">
        <v>10957</v>
      </c>
      <c r="K65" s="2">
        <v>2270.599999999994</v>
      </c>
      <c r="L65" s="2">
        <v>3300.3899999999971</v>
      </c>
      <c r="M65" s="2">
        <v>426.93941753710016</v>
      </c>
      <c r="N65" s="3">
        <f t="shared" si="0"/>
        <v>2.4120283995808762</v>
      </c>
      <c r="O65" s="4">
        <f t="shared" si="1"/>
        <v>241.20283995808762</v>
      </c>
      <c r="P65" s="4">
        <f t="shared" si="2"/>
        <v>24120.283995808761</v>
      </c>
      <c r="Q65" s="4">
        <f t="shared" si="3"/>
        <v>2.4120283995808762</v>
      </c>
      <c r="R65" s="4">
        <f t="shared" si="4"/>
        <v>241.20283995808762</v>
      </c>
      <c r="S65" s="4">
        <f t="shared" si="5"/>
        <v>24120.283995808761</v>
      </c>
      <c r="T65" s="4">
        <f t="shared" si="6"/>
        <v>24.120283995808762</v>
      </c>
      <c r="U65" s="2">
        <f t="shared" si="7"/>
        <v>2.4120283995808762</v>
      </c>
      <c r="V65" s="2">
        <f t="shared" si="8"/>
        <v>1.2060141997904381</v>
      </c>
      <c r="W65" s="2"/>
      <c r="X65" s="6"/>
      <c r="Y65" s="6">
        <f t="shared" si="41"/>
        <v>90</v>
      </c>
      <c r="Z65" s="7">
        <f t="shared" si="45"/>
        <v>5.9594173134048102E-4</v>
      </c>
      <c r="AA65" s="8">
        <f t="shared" si="45"/>
        <v>5.9594173134048099E-2</v>
      </c>
      <c r="AB65" s="3">
        <f t="shared" si="45"/>
        <v>5.9594173134048098</v>
      </c>
      <c r="AC65" s="1"/>
      <c r="AD65" s="6">
        <f t="shared" si="37"/>
        <v>90</v>
      </c>
      <c r="AE65" s="7">
        <f t="shared" si="43"/>
        <v>5.0611739390209482E-3</v>
      </c>
      <c r="AF65" s="8">
        <f t="shared" si="43"/>
        <v>0.50611739390209476</v>
      </c>
      <c r="AG65" s="4">
        <f t="shared" si="43"/>
        <v>50.611739390209472</v>
      </c>
      <c r="AH65" s="1"/>
      <c r="AI65" s="6">
        <f t="shared" si="39"/>
        <v>90</v>
      </c>
      <c r="AJ65" s="7">
        <f t="shared" si="44"/>
        <v>6.4407535074908293E-3</v>
      </c>
      <c r="AK65" s="8">
        <f t="shared" si="44"/>
        <v>0.64407535074908295</v>
      </c>
      <c r="AL65" s="4">
        <f t="shared" si="44"/>
        <v>64.407535074908282</v>
      </c>
    </row>
    <row r="66" spans="1:38" x14ac:dyDescent="0.25">
      <c r="A66" t="s">
        <v>326</v>
      </c>
      <c r="B66" t="s">
        <v>592</v>
      </c>
      <c r="C66" t="s">
        <v>510</v>
      </c>
      <c r="D66">
        <v>21</v>
      </c>
      <c r="E66" t="s">
        <v>327</v>
      </c>
      <c r="F66" t="s">
        <v>593</v>
      </c>
      <c r="G66">
        <v>4</v>
      </c>
      <c r="H66" t="s">
        <v>578</v>
      </c>
      <c r="I66" t="s">
        <v>496</v>
      </c>
      <c r="J66">
        <v>10957</v>
      </c>
      <c r="K66" s="2">
        <v>2793.8900000000226</v>
      </c>
      <c r="L66" s="2">
        <v>4033.510000000017</v>
      </c>
      <c r="M66" s="2">
        <v>495.60237891420047</v>
      </c>
      <c r="N66" s="3">
        <f t="shared" si="0"/>
        <v>2.5012390027582971</v>
      </c>
      <c r="O66" s="4">
        <f t="shared" si="1"/>
        <v>250.1239002758297</v>
      </c>
      <c r="P66" s="4">
        <f t="shared" si="2"/>
        <v>25012.390027582969</v>
      </c>
      <c r="Q66" s="4">
        <f t="shared" si="3"/>
        <v>2.5012390027582971</v>
      </c>
      <c r="R66" s="4">
        <f t="shared" si="4"/>
        <v>250.1239002758297</v>
      </c>
      <c r="S66" s="4">
        <f t="shared" si="5"/>
        <v>25012.390027582969</v>
      </c>
      <c r="T66" s="4">
        <f t="shared" si="6"/>
        <v>25.01239002758297</v>
      </c>
      <c r="U66" s="2">
        <f t="shared" si="7"/>
        <v>2.5012390027582971</v>
      </c>
      <c r="V66" s="2">
        <f t="shared" si="8"/>
        <v>1.2506195013791486</v>
      </c>
      <c r="W66" s="2"/>
      <c r="X66" s="6">
        <v>6</v>
      </c>
      <c r="Y66" s="6">
        <f t="shared" si="41"/>
        <v>10</v>
      </c>
      <c r="Z66" s="9">
        <f t="shared" si="45"/>
        <v>3.4474886124450816E-5</v>
      </c>
      <c r="AA66" s="8">
        <f t="shared" si="45"/>
        <v>3.4474886124450815E-3</v>
      </c>
      <c r="AB66" s="3">
        <f t="shared" si="45"/>
        <v>0.3447488612445081</v>
      </c>
      <c r="AC66" s="6">
        <f>X66+7</f>
        <v>13</v>
      </c>
      <c r="AD66" s="6">
        <f t="shared" si="37"/>
        <v>10</v>
      </c>
      <c r="AE66" s="9">
        <f t="shared" si="43"/>
        <v>3.1044225458925909E-2</v>
      </c>
      <c r="AF66" s="8">
        <f t="shared" si="43"/>
        <v>3.1044225458925907</v>
      </c>
      <c r="AG66" s="4">
        <f t="shared" si="43"/>
        <v>310.44225458925905</v>
      </c>
      <c r="AH66" s="6">
        <f>AC66+7</f>
        <v>20</v>
      </c>
      <c r="AI66" s="6">
        <f t="shared" si="39"/>
        <v>10</v>
      </c>
      <c r="AJ66" s="9">
        <f t="shared" si="44"/>
        <v>1.2599596904022093E-3</v>
      </c>
      <c r="AK66" s="8">
        <f t="shared" si="44"/>
        <v>0.12599596904022095</v>
      </c>
      <c r="AL66" s="4">
        <f t="shared" si="44"/>
        <v>12.599596904022093</v>
      </c>
    </row>
    <row r="67" spans="1:38" x14ac:dyDescent="0.25">
      <c r="A67" t="s">
        <v>338</v>
      </c>
      <c r="B67" t="s">
        <v>594</v>
      </c>
      <c r="C67" t="s">
        <v>503</v>
      </c>
      <c r="D67">
        <v>285</v>
      </c>
      <c r="E67" t="s">
        <v>339</v>
      </c>
      <c r="F67" t="s">
        <v>593</v>
      </c>
      <c r="G67">
        <v>4</v>
      </c>
      <c r="H67" t="s">
        <v>578</v>
      </c>
      <c r="I67" t="s">
        <v>496</v>
      </c>
      <c r="J67">
        <v>10957</v>
      </c>
      <c r="K67" s="2">
        <v>2516.6500000000092</v>
      </c>
      <c r="L67" s="2">
        <v>3752.010000000023</v>
      </c>
      <c r="M67" s="2">
        <v>473.19918406280004</v>
      </c>
      <c r="N67" s="3">
        <f t="shared" ref="N67:N130" si="46">(L67-K67)*1/M67</f>
        <v>2.6106553891184743</v>
      </c>
      <c r="O67" s="4">
        <f t="shared" ref="O67:O130" si="47">(L67-K67)*100/M67</f>
        <v>261.06553891184745</v>
      </c>
      <c r="P67" s="4">
        <f t="shared" ref="P67:P130" si="48">(L67-K67)*10000/M67</f>
        <v>26106.553891184743</v>
      </c>
      <c r="Q67" s="4">
        <f t="shared" ref="Q67:Q130" si="49">IF(N67&lt;0,"",N67)</f>
        <v>2.6106553891184743</v>
      </c>
      <c r="R67" s="4">
        <f t="shared" ref="R67:R130" si="50">IF(O67&lt;0,"",O67)</f>
        <v>261.06553891184745</v>
      </c>
      <c r="S67" s="4">
        <f t="shared" ref="S67:S130" si="51">IF(P67&lt;0,"",P67)</f>
        <v>26106.553891184743</v>
      </c>
      <c r="T67" s="4">
        <f t="shared" ref="T67:T130" si="52">IF(N67&gt;=0,N67/0.1,"")</f>
        <v>26.106553891184742</v>
      </c>
      <c r="U67" s="2">
        <f t="shared" ref="U67:U130" si="53">IF(O67&gt;=0,O67/100,"")</f>
        <v>2.6106553891184747</v>
      </c>
      <c r="V67" s="2">
        <f t="shared" ref="V67:V130" si="54">IF(P67&gt;=0,P67/20000,"")</f>
        <v>1.3053276945592371</v>
      </c>
      <c r="W67" s="2"/>
      <c r="X67" s="6">
        <f>COUNT(P$91:P$95)</f>
        <v>5</v>
      </c>
      <c r="Y67" s="6">
        <f t="shared" si="41"/>
        <v>25</v>
      </c>
      <c r="Z67" s="7">
        <f t="shared" si="45"/>
        <v>4.7922694828443852E-5</v>
      </c>
      <c r="AA67" s="8">
        <f t="shared" si="45"/>
        <v>4.7922694828443852E-3</v>
      </c>
      <c r="AB67" s="3">
        <f t="shared" si="45"/>
        <v>0.47922694828443857</v>
      </c>
      <c r="AC67" s="1">
        <f>COUNT(P$172:P$174)</f>
        <v>3</v>
      </c>
      <c r="AD67" s="6">
        <f t="shared" si="37"/>
        <v>25</v>
      </c>
      <c r="AE67" s="7">
        <f t="shared" si="43"/>
        <v>3.8051594813950887E-2</v>
      </c>
      <c r="AF67" s="8">
        <f t="shared" si="43"/>
        <v>3.805159481395088</v>
      </c>
      <c r="AG67" s="4">
        <f t="shared" si="43"/>
        <v>380.51594813950879</v>
      </c>
      <c r="AH67" s="1">
        <f>COUNT(P$233:P$236)</f>
        <v>4</v>
      </c>
      <c r="AI67" s="6">
        <f t="shared" si="39"/>
        <v>25</v>
      </c>
      <c r="AJ67" s="7">
        <f t="shared" si="44"/>
        <v>1.684312515403145E-3</v>
      </c>
      <c r="AK67" s="8">
        <f t="shared" si="44"/>
        <v>0.16843125154031449</v>
      </c>
      <c r="AL67" s="4">
        <f t="shared" si="44"/>
        <v>16.843125154031451</v>
      </c>
    </row>
    <row r="68" spans="1:38" x14ac:dyDescent="0.25">
      <c r="A68" t="s">
        <v>466</v>
      </c>
      <c r="B68" t="s">
        <v>595</v>
      </c>
      <c r="C68" t="s">
        <v>510</v>
      </c>
      <c r="D68">
        <v>45</v>
      </c>
      <c r="E68" t="s">
        <v>467</v>
      </c>
      <c r="F68" t="s">
        <v>596</v>
      </c>
      <c r="G68">
        <v>4</v>
      </c>
      <c r="H68" t="s">
        <v>597</v>
      </c>
      <c r="I68" t="s">
        <v>496</v>
      </c>
      <c r="J68">
        <v>10957</v>
      </c>
      <c r="K68" s="2">
        <v>2513.65</v>
      </c>
      <c r="L68" s="2">
        <v>3910.9500000000112</v>
      </c>
      <c r="M68" s="2">
        <v>522.9751817813999</v>
      </c>
      <c r="N68" s="3">
        <f t="shared" si="46"/>
        <v>2.6718285086500972</v>
      </c>
      <c r="O68" s="4">
        <f t="shared" si="47"/>
        <v>267.1828508650097</v>
      </c>
      <c r="P68" s="4">
        <f t="shared" si="48"/>
        <v>26718.285086500971</v>
      </c>
      <c r="Q68" s="4">
        <f t="shared" si="49"/>
        <v>2.6718285086500972</v>
      </c>
      <c r="R68" s="4">
        <f t="shared" si="50"/>
        <v>267.1828508650097</v>
      </c>
      <c r="S68" s="4">
        <f t="shared" si="51"/>
        <v>26718.285086500971</v>
      </c>
      <c r="T68" s="4">
        <f t="shared" si="52"/>
        <v>26.71828508650097</v>
      </c>
      <c r="U68" s="2">
        <f t="shared" si="53"/>
        <v>2.6718285086500968</v>
      </c>
      <c r="V68" s="2">
        <f t="shared" si="54"/>
        <v>1.3359142543250486</v>
      </c>
      <c r="W68" s="2"/>
      <c r="X68" s="6"/>
      <c r="Y68" s="13">
        <f t="shared" si="41"/>
        <v>50</v>
      </c>
      <c r="Z68" s="14">
        <f t="shared" si="45"/>
        <v>8.8231577955121888E-5</v>
      </c>
      <c r="AA68" s="15">
        <f t="shared" si="45"/>
        <v>8.8231577955121872E-3</v>
      </c>
      <c r="AB68" s="16">
        <f t="shared" si="45"/>
        <v>0.88231577955121887</v>
      </c>
      <c r="AC68" s="17"/>
      <c r="AD68" s="13">
        <f t="shared" si="37"/>
        <v>50</v>
      </c>
      <c r="AE68" s="14">
        <f t="shared" si="43"/>
        <v>4.9730543738992508E-2</v>
      </c>
      <c r="AF68" s="15">
        <f t="shared" si="43"/>
        <v>4.9730543738992505</v>
      </c>
      <c r="AG68" s="18">
        <f t="shared" si="43"/>
        <v>497.30543738992503</v>
      </c>
      <c r="AH68" s="19"/>
      <c r="AI68" s="13">
        <f t="shared" si="39"/>
        <v>50</v>
      </c>
      <c r="AJ68" s="14">
        <f t="shared" si="44"/>
        <v>2.3915672237380375E-3</v>
      </c>
      <c r="AK68" s="15">
        <f t="shared" si="44"/>
        <v>0.23915672237380378</v>
      </c>
      <c r="AL68" s="18">
        <f t="shared" si="44"/>
        <v>23.915672237380374</v>
      </c>
    </row>
    <row r="69" spans="1:38" x14ac:dyDescent="0.25">
      <c r="A69" t="s">
        <v>206</v>
      </c>
      <c r="B69" t="s">
        <v>598</v>
      </c>
      <c r="C69" t="s">
        <v>510</v>
      </c>
      <c r="D69">
        <v>37</v>
      </c>
      <c r="E69" t="s">
        <v>207</v>
      </c>
      <c r="F69" t="s">
        <v>574</v>
      </c>
      <c r="G69">
        <v>4</v>
      </c>
      <c r="H69" t="s">
        <v>578</v>
      </c>
      <c r="I69" t="s">
        <v>496</v>
      </c>
      <c r="J69">
        <v>10957</v>
      </c>
      <c r="K69" s="2">
        <v>2336.7900000000036</v>
      </c>
      <c r="L69" s="2">
        <v>3543.9199999999892</v>
      </c>
      <c r="M69" s="2">
        <v>426.3224115620003</v>
      </c>
      <c r="N69" s="3">
        <f t="shared" si="46"/>
        <v>2.8314955237215624</v>
      </c>
      <c r="O69" s="4">
        <f t="shared" si="47"/>
        <v>283.14955237215628</v>
      </c>
      <c r="P69" s="4">
        <f t="shared" si="48"/>
        <v>28314.955237215625</v>
      </c>
      <c r="Q69" s="4">
        <f t="shared" si="49"/>
        <v>2.8314955237215624</v>
      </c>
      <c r="R69" s="4">
        <f t="shared" si="50"/>
        <v>283.14955237215628</v>
      </c>
      <c r="S69" s="4">
        <f t="shared" si="51"/>
        <v>28314.955237215625</v>
      </c>
      <c r="T69" s="4">
        <f t="shared" si="52"/>
        <v>28.314955237215624</v>
      </c>
      <c r="U69" s="2">
        <f t="shared" si="53"/>
        <v>2.8314955237215629</v>
      </c>
      <c r="V69" s="2">
        <f t="shared" si="54"/>
        <v>1.4157477618607812</v>
      </c>
      <c r="W69" s="2"/>
      <c r="X69" s="6"/>
      <c r="Y69" s="6">
        <f t="shared" si="41"/>
        <v>75</v>
      </c>
      <c r="Z69" s="7">
        <f t="shared" si="45"/>
        <v>1.4165977363377264E-4</v>
      </c>
      <c r="AA69" s="11">
        <f t="shared" si="45"/>
        <v>1.4165977363377264E-2</v>
      </c>
      <c r="AB69" s="12">
        <f t="shared" si="45"/>
        <v>1.4165977363377265</v>
      </c>
      <c r="AC69" s="1"/>
      <c r="AD69" s="6">
        <f t="shared" si="37"/>
        <v>75</v>
      </c>
      <c r="AE69" s="7">
        <f t="shared" si="43"/>
        <v>5.0502889534911929E-2</v>
      </c>
      <c r="AF69" s="11">
        <f t="shared" si="43"/>
        <v>5.0502889534911928</v>
      </c>
      <c r="AG69" s="10">
        <f t="shared" si="43"/>
        <v>505.0288953491193</v>
      </c>
      <c r="AI69" s="6">
        <f t="shared" si="39"/>
        <v>75</v>
      </c>
      <c r="AJ69" s="7">
        <f t="shared" si="44"/>
        <v>2.8170526204759185E-3</v>
      </c>
      <c r="AK69" s="11">
        <f t="shared" si="44"/>
        <v>0.28170526204759189</v>
      </c>
      <c r="AL69" s="10">
        <f t="shared" si="44"/>
        <v>28.170526204759184</v>
      </c>
    </row>
    <row r="70" spans="1:38" x14ac:dyDescent="0.25">
      <c r="A70" t="s">
        <v>208</v>
      </c>
      <c r="B70" t="s">
        <v>599</v>
      </c>
      <c r="C70" t="s">
        <v>510</v>
      </c>
      <c r="D70">
        <v>49</v>
      </c>
      <c r="E70" t="s">
        <v>209</v>
      </c>
      <c r="F70" t="s">
        <v>574</v>
      </c>
      <c r="G70">
        <v>4</v>
      </c>
      <c r="H70" t="s">
        <v>578</v>
      </c>
      <c r="I70" t="s">
        <v>495</v>
      </c>
      <c r="J70">
        <v>10957</v>
      </c>
      <c r="K70" s="2">
        <v>2485.260000000013</v>
      </c>
      <c r="L70" s="2">
        <v>3883.2400000000034</v>
      </c>
      <c r="M70" s="2">
        <v>491.24426703814009</v>
      </c>
      <c r="N70" s="3">
        <f t="shared" si="46"/>
        <v>2.8457940250963816</v>
      </c>
      <c r="O70" s="4">
        <f t="shared" si="47"/>
        <v>284.57940250963816</v>
      </c>
      <c r="P70" s="4">
        <f t="shared" si="48"/>
        <v>28457.940250963817</v>
      </c>
      <c r="Q70" s="4">
        <f t="shared" si="49"/>
        <v>2.8457940250963816</v>
      </c>
      <c r="R70" s="4">
        <f t="shared" si="50"/>
        <v>284.57940250963816</v>
      </c>
      <c r="S70" s="4">
        <f t="shared" si="51"/>
        <v>28457.940250963817</v>
      </c>
      <c r="T70" s="4">
        <f t="shared" si="52"/>
        <v>28.457940250963816</v>
      </c>
      <c r="U70" s="2">
        <f t="shared" si="53"/>
        <v>2.8457940250963816</v>
      </c>
      <c r="V70" s="2">
        <f t="shared" si="54"/>
        <v>1.4228970125481908</v>
      </c>
      <c r="W70" s="2"/>
      <c r="X70" s="6"/>
      <c r="Y70" s="6">
        <f t="shared" si="41"/>
        <v>90</v>
      </c>
      <c r="Z70" s="7">
        <f t="shared" si="45"/>
        <v>1.7872234493131661E-4</v>
      </c>
      <c r="AA70" s="8">
        <f t="shared" si="45"/>
        <v>1.7872234493131661E-2</v>
      </c>
      <c r="AB70" s="3">
        <f t="shared" si="45"/>
        <v>1.787223449313166</v>
      </c>
      <c r="AC70" s="1"/>
      <c r="AD70" s="6">
        <f t="shared" si="37"/>
        <v>90</v>
      </c>
      <c r="AE70" s="7">
        <f t="shared" si="43"/>
        <v>5.0966297012463579E-2</v>
      </c>
      <c r="AF70" s="8">
        <f t="shared" si="43"/>
        <v>5.0966297012463579</v>
      </c>
      <c r="AG70" s="4">
        <f t="shared" si="43"/>
        <v>509.66297012463588</v>
      </c>
      <c r="AI70" s="6">
        <f t="shared" si="39"/>
        <v>90</v>
      </c>
      <c r="AJ70" s="7">
        <f t="shared" si="44"/>
        <v>3.0723438585186472E-3</v>
      </c>
      <c r="AK70" s="8">
        <f t="shared" si="44"/>
        <v>0.30723438585186474</v>
      </c>
      <c r="AL70" s="4">
        <f t="shared" si="44"/>
        <v>30.723438585186464</v>
      </c>
    </row>
    <row r="71" spans="1:38" x14ac:dyDescent="0.25">
      <c r="A71" t="s">
        <v>318</v>
      </c>
      <c r="B71" t="s">
        <v>600</v>
      </c>
      <c r="C71" t="s">
        <v>510</v>
      </c>
      <c r="D71">
        <v>5</v>
      </c>
      <c r="E71" t="s">
        <v>319</v>
      </c>
      <c r="F71" t="s">
        <v>521</v>
      </c>
      <c r="G71">
        <v>4</v>
      </c>
      <c r="H71" t="s">
        <v>578</v>
      </c>
      <c r="I71" t="s">
        <v>496</v>
      </c>
      <c r="J71">
        <v>10957</v>
      </c>
      <c r="K71" s="2">
        <v>2439.5800000000118</v>
      </c>
      <c r="L71" s="2">
        <v>3670.5600000000204</v>
      </c>
      <c r="M71" s="2">
        <v>397.6466682068002</v>
      </c>
      <c r="N71" s="3">
        <f t="shared" si="46"/>
        <v>3.0956628042456651</v>
      </c>
      <c r="O71" s="4">
        <f t="shared" si="47"/>
        <v>309.56628042456651</v>
      </c>
      <c r="P71" s="4">
        <f t="shared" si="48"/>
        <v>30956.62804245665</v>
      </c>
      <c r="Q71" s="4">
        <f t="shared" si="49"/>
        <v>3.0956628042456651</v>
      </c>
      <c r="R71" s="4">
        <f t="shared" si="50"/>
        <v>309.56628042456651</v>
      </c>
      <c r="S71" s="4">
        <f t="shared" si="51"/>
        <v>30956.62804245665</v>
      </c>
      <c r="T71" s="4">
        <f t="shared" si="52"/>
        <v>30.95662804245665</v>
      </c>
      <c r="U71" s="2">
        <f t="shared" si="53"/>
        <v>3.0956628042456651</v>
      </c>
      <c r="V71" s="2">
        <f t="shared" si="54"/>
        <v>1.5478314021228325</v>
      </c>
      <c r="W71" s="2"/>
      <c r="X71" s="6">
        <v>7</v>
      </c>
      <c r="Y71" s="6">
        <f t="shared" si="41"/>
        <v>10</v>
      </c>
      <c r="Z71" s="9">
        <f t="shared" si="45"/>
        <v>4.6564171048419387E-4</v>
      </c>
      <c r="AA71" s="8">
        <f t="shared" si="45"/>
        <v>4.6564171048419388E-2</v>
      </c>
      <c r="AB71" s="3">
        <f t="shared" si="45"/>
        <v>4.6564171048419389</v>
      </c>
      <c r="AC71" s="6">
        <f>X71+7</f>
        <v>14</v>
      </c>
      <c r="AD71" s="6">
        <f t="shared" si="37"/>
        <v>10</v>
      </c>
      <c r="AE71" s="9">
        <f t="shared" si="43"/>
        <v>1.2873689171181188E-2</v>
      </c>
      <c r="AF71" s="8">
        <f t="shared" si="43"/>
        <v>1.2873689171181186</v>
      </c>
      <c r="AG71" s="4">
        <f t="shared" si="43"/>
        <v>128.73689171181186</v>
      </c>
      <c r="AH71" s="6">
        <f>AC71+7</f>
        <v>21</v>
      </c>
      <c r="AI71" s="6" t="str">
        <f t="shared" si="39"/>
        <v>Value</v>
      </c>
      <c r="AJ71" s="9">
        <f t="shared" si="44"/>
        <v>2.8576609866036456E-4</v>
      </c>
      <c r="AK71" s="11">
        <f t="shared" si="44"/>
        <v>2.8576609866036454E-2</v>
      </c>
      <c r="AL71" s="10">
        <f t="shared" si="44"/>
        <v>2.8576609866036451</v>
      </c>
    </row>
    <row r="72" spans="1:38" x14ac:dyDescent="0.25">
      <c r="A72" t="s">
        <v>468</v>
      </c>
      <c r="B72" t="s">
        <v>601</v>
      </c>
      <c r="C72" t="s">
        <v>510</v>
      </c>
      <c r="D72">
        <v>85</v>
      </c>
      <c r="E72" t="s">
        <v>469</v>
      </c>
      <c r="F72" t="s">
        <v>596</v>
      </c>
      <c r="G72">
        <v>4</v>
      </c>
      <c r="H72" t="s">
        <v>578</v>
      </c>
      <c r="I72" t="s">
        <v>496</v>
      </c>
      <c r="J72">
        <v>10957</v>
      </c>
      <c r="K72" s="2">
        <v>2198.8499999999995</v>
      </c>
      <c r="L72" s="2">
        <v>3484.6300000000033</v>
      </c>
      <c r="M72" s="2">
        <v>398.99240440340049</v>
      </c>
      <c r="N72" s="3">
        <f t="shared" si="46"/>
        <v>3.2225676123398541</v>
      </c>
      <c r="O72" s="4">
        <f t="shared" si="47"/>
        <v>322.2567612339854</v>
      </c>
      <c r="P72" s="4">
        <f t="shared" si="48"/>
        <v>32225.676123398545</v>
      </c>
      <c r="Q72" s="4">
        <f t="shared" si="49"/>
        <v>3.2225676123398541</v>
      </c>
      <c r="R72" s="4">
        <f t="shared" si="50"/>
        <v>322.2567612339854</v>
      </c>
      <c r="S72" s="4">
        <f t="shared" si="51"/>
        <v>32225.676123398545</v>
      </c>
      <c r="T72" s="4">
        <f t="shared" si="52"/>
        <v>32.225676123398536</v>
      </c>
      <c r="U72" s="2">
        <f t="shared" si="53"/>
        <v>3.2225676123398541</v>
      </c>
      <c r="V72" s="2">
        <f t="shared" si="54"/>
        <v>1.6112838061699273</v>
      </c>
      <c r="W72" s="2"/>
      <c r="X72" s="1">
        <f>COUNT(P$96:P$109)</f>
        <v>14</v>
      </c>
      <c r="Y72" s="6">
        <f t="shared" si="41"/>
        <v>25</v>
      </c>
      <c r="Z72" s="7">
        <f t="shared" si="45"/>
        <v>5.5208862896578641E-4</v>
      </c>
      <c r="AA72" s="8">
        <f t="shared" si="45"/>
        <v>5.5208862896578642E-2</v>
      </c>
      <c r="AB72" s="3">
        <f t="shared" si="45"/>
        <v>5.5208862896578639</v>
      </c>
      <c r="AC72" s="1">
        <f>COUNT(P$175:P$177)</f>
        <v>3</v>
      </c>
      <c r="AD72" s="6">
        <f t="shared" si="37"/>
        <v>25</v>
      </c>
      <c r="AE72" s="7">
        <f t="shared" si="43"/>
        <v>1.5914984030704096E-2</v>
      </c>
      <c r="AF72" s="8">
        <f t="shared" si="43"/>
        <v>1.5914984030704094</v>
      </c>
      <c r="AG72" s="4">
        <f t="shared" si="43"/>
        <v>159.14984030704093</v>
      </c>
    </row>
    <row r="73" spans="1:38" x14ac:dyDescent="0.25">
      <c r="A73" t="s">
        <v>204</v>
      </c>
      <c r="B73" t="s">
        <v>602</v>
      </c>
      <c r="C73" t="s">
        <v>510</v>
      </c>
      <c r="D73">
        <v>29</v>
      </c>
      <c r="E73" t="s">
        <v>205</v>
      </c>
      <c r="F73" t="s">
        <v>574</v>
      </c>
      <c r="G73">
        <v>4</v>
      </c>
      <c r="H73" t="s">
        <v>578</v>
      </c>
      <c r="I73" t="s">
        <v>495</v>
      </c>
      <c r="J73">
        <v>10957</v>
      </c>
      <c r="K73" s="2">
        <v>2309.2600000000079</v>
      </c>
      <c r="L73" s="2">
        <v>3707.7400000000021</v>
      </c>
      <c r="M73" s="2">
        <v>401.31416476512919</v>
      </c>
      <c r="N73" s="3">
        <f t="shared" si="46"/>
        <v>3.4847511570354373</v>
      </c>
      <c r="O73" s="4">
        <f t="shared" si="47"/>
        <v>348.47511570354374</v>
      </c>
      <c r="P73" s="4">
        <f t="shared" si="48"/>
        <v>34847.511570354371</v>
      </c>
      <c r="Q73" s="4">
        <f t="shared" si="49"/>
        <v>3.4847511570354373</v>
      </c>
      <c r="R73" s="4">
        <f t="shared" si="50"/>
        <v>348.47511570354374</v>
      </c>
      <c r="S73" s="4">
        <f t="shared" si="51"/>
        <v>34847.511570354371</v>
      </c>
      <c r="T73" s="4">
        <f t="shared" si="52"/>
        <v>34.847511570354371</v>
      </c>
      <c r="U73" s="2">
        <f t="shared" si="53"/>
        <v>3.4847511570354373</v>
      </c>
      <c r="V73" s="2">
        <f t="shared" si="54"/>
        <v>1.7423755785177186</v>
      </c>
      <c r="W73" s="2"/>
      <c r="Y73" s="13">
        <f t="shared" si="41"/>
        <v>50</v>
      </c>
      <c r="Z73" s="14">
        <f t="shared" si="45"/>
        <v>6.5103783625773584E-4</v>
      </c>
      <c r="AA73" s="15">
        <f t="shared" si="45"/>
        <v>6.5103783625773584E-2</v>
      </c>
      <c r="AB73" s="16">
        <f t="shared" si="45"/>
        <v>6.5103783625773586</v>
      </c>
      <c r="AC73" s="19"/>
      <c r="AD73" s="13">
        <f t="shared" si="37"/>
        <v>50</v>
      </c>
      <c r="AE73" s="14">
        <f t="shared" ref="AE73:AG75" si="55">AE35*0.000247</f>
        <v>2.0983808796575604E-2</v>
      </c>
      <c r="AF73" s="15">
        <f t="shared" si="55"/>
        <v>2.0983808796575603</v>
      </c>
      <c r="AG73" s="18">
        <f t="shared" si="55"/>
        <v>209.83808796575602</v>
      </c>
    </row>
    <row r="74" spans="1:38" x14ac:dyDescent="0.25">
      <c r="A74" t="s">
        <v>476</v>
      </c>
      <c r="B74" t="s">
        <v>603</v>
      </c>
      <c r="C74" t="s">
        <v>498</v>
      </c>
      <c r="D74">
        <v>125</v>
      </c>
      <c r="E74" t="s">
        <v>477</v>
      </c>
      <c r="F74" t="s">
        <v>604</v>
      </c>
      <c r="G74">
        <v>5</v>
      </c>
      <c r="H74" t="s">
        <v>545</v>
      </c>
      <c r="I74" t="s">
        <v>496</v>
      </c>
      <c r="J74">
        <v>10957</v>
      </c>
      <c r="K74" s="2">
        <v>3458.0600000000527</v>
      </c>
      <c r="L74" s="2">
        <v>2855.7299999999836</v>
      </c>
      <c r="M74" s="2">
        <v>730.03454394299956</v>
      </c>
      <c r="N74" s="3">
        <f t="shared" si="46"/>
        <v>-0.82507054631526922</v>
      </c>
      <c r="O74" s="4">
        <f t="shared" si="47"/>
        <v>-82.507054631526927</v>
      </c>
      <c r="P74" s="4">
        <f t="shared" si="48"/>
        <v>-8250.7054631526917</v>
      </c>
      <c r="Q74" s="4" t="str">
        <f t="shared" si="49"/>
        <v/>
      </c>
      <c r="R74" s="4" t="str">
        <f t="shared" si="50"/>
        <v/>
      </c>
      <c r="S74" s="4" t="str">
        <f t="shared" si="51"/>
        <v/>
      </c>
      <c r="T74" s="4" t="str">
        <f t="shared" si="52"/>
        <v/>
      </c>
      <c r="U74" s="2" t="str">
        <f t="shared" si="53"/>
        <v/>
      </c>
      <c r="V74" s="2" t="str">
        <f t="shared" si="54"/>
        <v/>
      </c>
      <c r="W74" s="2"/>
      <c r="Y74" s="6">
        <f t="shared" si="41"/>
        <v>75</v>
      </c>
      <c r="Z74" s="7">
        <f t="shared" ref="Z74:AB75" si="56">Z36*0.000247</f>
        <v>8.1246609223641444E-4</v>
      </c>
      <c r="AA74" s="11">
        <f t="shared" si="56"/>
        <v>8.1246609223641436E-2</v>
      </c>
      <c r="AB74" s="12">
        <f t="shared" si="56"/>
        <v>8.1246609223641446</v>
      </c>
      <c r="AD74" s="6">
        <f t="shared" si="37"/>
        <v>75</v>
      </c>
      <c r="AE74" s="7">
        <f t="shared" si="55"/>
        <v>3.3940898774534004E-2</v>
      </c>
      <c r="AF74" s="11">
        <f t="shared" si="55"/>
        <v>3.3940898774534003</v>
      </c>
      <c r="AG74" s="10">
        <f t="shared" si="55"/>
        <v>339.40898774534003</v>
      </c>
    </row>
    <row r="75" spans="1:38" x14ac:dyDescent="0.25">
      <c r="A75" t="s">
        <v>360</v>
      </c>
      <c r="B75" t="s">
        <v>605</v>
      </c>
      <c r="C75" t="s">
        <v>498</v>
      </c>
      <c r="D75">
        <v>61</v>
      </c>
      <c r="E75" t="s">
        <v>361</v>
      </c>
      <c r="F75" t="s">
        <v>515</v>
      </c>
      <c r="G75">
        <v>5</v>
      </c>
      <c r="H75" t="s">
        <v>545</v>
      </c>
      <c r="I75" t="s">
        <v>496</v>
      </c>
      <c r="J75">
        <v>10957</v>
      </c>
      <c r="K75" s="2">
        <v>3418.2000000000462</v>
      </c>
      <c r="L75" s="2">
        <v>2725.0799999999876</v>
      </c>
      <c r="M75" s="2">
        <v>855.05858961574984</v>
      </c>
      <c r="N75" s="3">
        <f t="shared" si="46"/>
        <v>-0.81061111883752435</v>
      </c>
      <c r="O75" s="4">
        <f t="shared" si="47"/>
        <v>-81.061111883752432</v>
      </c>
      <c r="P75" s="4">
        <f t="shared" si="48"/>
        <v>-8106.1111883752437</v>
      </c>
      <c r="Q75" s="4" t="str">
        <f t="shared" si="49"/>
        <v/>
      </c>
      <c r="R75" s="4" t="str">
        <f t="shared" si="50"/>
        <v/>
      </c>
      <c r="S75" s="4" t="str">
        <f t="shared" si="51"/>
        <v/>
      </c>
      <c r="T75" s="4" t="str">
        <f t="shared" si="52"/>
        <v/>
      </c>
      <c r="U75" s="2" t="str">
        <f t="shared" si="53"/>
        <v/>
      </c>
      <c r="V75" s="2" t="str">
        <f t="shared" si="54"/>
        <v/>
      </c>
      <c r="W75" s="2"/>
      <c r="Y75" s="6">
        <f t="shared" si="41"/>
        <v>90</v>
      </c>
      <c r="Z75" s="7">
        <f t="shared" si="56"/>
        <v>9.2198323021658324E-4</v>
      </c>
      <c r="AA75" s="8">
        <f t="shared" si="56"/>
        <v>9.2198323021658327E-2</v>
      </c>
      <c r="AB75" s="3">
        <f t="shared" si="56"/>
        <v>9.2198323021658339</v>
      </c>
      <c r="AD75" s="6">
        <f t="shared" si="37"/>
        <v>90</v>
      </c>
      <c r="AE75" s="7">
        <f t="shared" si="55"/>
        <v>4.1715152761309035E-2</v>
      </c>
      <c r="AF75" s="8">
        <f t="shared" si="55"/>
        <v>4.1715152761309033</v>
      </c>
      <c r="AG75" s="4">
        <f t="shared" si="55"/>
        <v>417.15152761309042</v>
      </c>
    </row>
    <row r="76" spans="1:38" x14ac:dyDescent="0.25">
      <c r="A76" t="s">
        <v>332</v>
      </c>
      <c r="B76" t="s">
        <v>606</v>
      </c>
      <c r="C76" t="s">
        <v>510</v>
      </c>
      <c r="D76">
        <v>77</v>
      </c>
      <c r="E76" t="s">
        <v>333</v>
      </c>
      <c r="F76" t="s">
        <v>593</v>
      </c>
      <c r="G76">
        <v>5</v>
      </c>
      <c r="H76" t="s">
        <v>597</v>
      </c>
      <c r="I76" t="s">
        <v>496</v>
      </c>
      <c r="J76">
        <v>10957</v>
      </c>
      <c r="K76" s="2">
        <v>3024.8400000000233</v>
      </c>
      <c r="L76" s="2">
        <v>3245.0499999999747</v>
      </c>
      <c r="M76" s="2">
        <v>671.36350573876052</v>
      </c>
      <c r="N76" s="3">
        <f t="shared" si="46"/>
        <v>0.32800412610696628</v>
      </c>
      <c r="O76" s="4">
        <f t="shared" si="47"/>
        <v>32.800412610696632</v>
      </c>
      <c r="P76" s="4">
        <f t="shared" si="48"/>
        <v>3280.0412610696626</v>
      </c>
      <c r="Q76" s="4">
        <f t="shared" si="49"/>
        <v>0.32800412610696628</v>
      </c>
      <c r="R76" s="4">
        <f t="shared" si="50"/>
        <v>32.800412610696632</v>
      </c>
      <c r="S76" s="4">
        <f t="shared" si="51"/>
        <v>3280.0412610696626</v>
      </c>
      <c r="T76" s="4">
        <f t="shared" si="52"/>
        <v>3.2800412610696625</v>
      </c>
      <c r="U76" s="2">
        <f t="shared" si="53"/>
        <v>0.32800412610696633</v>
      </c>
      <c r="V76" s="2">
        <f t="shared" si="54"/>
        <v>0.16400206305348314</v>
      </c>
      <c r="W76" s="2"/>
    </row>
    <row r="77" spans="1:38" x14ac:dyDescent="0.25">
      <c r="A77" t="s">
        <v>478</v>
      </c>
      <c r="B77" t="s">
        <v>607</v>
      </c>
      <c r="C77" t="s">
        <v>498</v>
      </c>
      <c r="D77">
        <v>161</v>
      </c>
      <c r="E77" t="s">
        <v>479</v>
      </c>
      <c r="F77" t="s">
        <v>604</v>
      </c>
      <c r="G77">
        <v>5</v>
      </c>
      <c r="H77" t="s">
        <v>545</v>
      </c>
      <c r="I77" t="s">
        <v>496</v>
      </c>
      <c r="J77">
        <v>10957</v>
      </c>
      <c r="K77" s="2">
        <v>3242.8900000000353</v>
      </c>
      <c r="L77" s="2">
        <v>3706.4300000000126</v>
      </c>
      <c r="M77" s="2">
        <v>674.47721622467918</v>
      </c>
      <c r="N77" s="3">
        <f t="shared" si="46"/>
        <v>0.68725820361226941</v>
      </c>
      <c r="O77" s="4">
        <f t="shared" si="47"/>
        <v>68.725820361226937</v>
      </c>
      <c r="P77" s="4">
        <f t="shared" si="48"/>
        <v>6872.5820361226934</v>
      </c>
      <c r="Q77" s="4">
        <f t="shared" si="49"/>
        <v>0.68725820361226941</v>
      </c>
      <c r="R77" s="4">
        <f t="shared" si="50"/>
        <v>68.725820361226937</v>
      </c>
      <c r="S77" s="4">
        <f t="shared" si="51"/>
        <v>6872.5820361226934</v>
      </c>
      <c r="T77" s="4">
        <f t="shared" si="52"/>
        <v>6.8725820361226937</v>
      </c>
      <c r="U77" s="2">
        <f t="shared" si="53"/>
        <v>0.68725820361226941</v>
      </c>
      <c r="V77" s="2">
        <f t="shared" si="54"/>
        <v>0.34362910180613465</v>
      </c>
      <c r="W77" s="2"/>
      <c r="Y77" t="s">
        <v>27</v>
      </c>
      <c r="Z77" s="7">
        <f>MEDIAN(Z44,Z49,Z54,Z59,Z64,Z69,Z74,AE44,AE49,AE54,AE59,AE64,AE69,AE74,AJ44,AJ49,AJ54,AJ59)</f>
        <v>2.8615670353024127E-3</v>
      </c>
      <c r="AA77" s="3">
        <f>MEDIAN(AA44,AA49,AA54,AA59,AA64,AA69,AA74,AF44,AF49,AF54,AF59,AF64,AF69,AF74,AK44,AK49,AK54,AK59)</f>
        <v>0.28615670353024125</v>
      </c>
      <c r="AB77" s="3">
        <f>MEDIAN(AB44,AB49,AB54,AB59,AB64,AB69,AB74,AG44,AG49,AG54,AG59,AG64,AG69,AG74,AL44,AL49,AL54,AL59)</f>
        <v>28.615670353024122</v>
      </c>
    </row>
    <row r="78" spans="1:38" x14ac:dyDescent="0.25">
      <c r="A78" t="s">
        <v>474</v>
      </c>
      <c r="B78" t="s">
        <v>608</v>
      </c>
      <c r="C78" t="s">
        <v>498</v>
      </c>
      <c r="D78">
        <v>25</v>
      </c>
      <c r="E78" t="s">
        <v>475</v>
      </c>
      <c r="F78" t="s">
        <v>604</v>
      </c>
      <c r="G78">
        <v>5</v>
      </c>
      <c r="H78" t="s">
        <v>545</v>
      </c>
      <c r="I78" t="s">
        <v>496</v>
      </c>
      <c r="J78">
        <v>10957</v>
      </c>
      <c r="K78" s="2">
        <v>3163.7600000000366</v>
      </c>
      <c r="L78" s="2">
        <v>3861.3399999999756</v>
      </c>
      <c r="M78" s="2">
        <v>680.90027639395885</v>
      </c>
      <c r="N78" s="3">
        <f t="shared" si="46"/>
        <v>1.0244965734105966</v>
      </c>
      <c r="O78" s="4">
        <f t="shared" si="47"/>
        <v>102.44965734105966</v>
      </c>
      <c r="P78" s="4">
        <f t="shared" si="48"/>
        <v>10244.965734105966</v>
      </c>
      <c r="Q78" s="4">
        <f t="shared" si="49"/>
        <v>1.0244965734105966</v>
      </c>
      <c r="R78" s="4">
        <f t="shared" si="50"/>
        <v>102.44965734105966</v>
      </c>
      <c r="S78" s="4">
        <f t="shared" si="51"/>
        <v>10244.965734105966</v>
      </c>
      <c r="T78" s="4">
        <f t="shared" si="52"/>
        <v>10.244965734105966</v>
      </c>
      <c r="U78" s="2">
        <f t="shared" si="53"/>
        <v>1.0244965734105966</v>
      </c>
      <c r="V78" s="2">
        <f t="shared" si="54"/>
        <v>0.51224828670529832</v>
      </c>
      <c r="W78" s="2"/>
      <c r="Y78" t="s">
        <v>17</v>
      </c>
      <c r="Z78" s="7">
        <f>MIN(Z44,Z49,Z54,Z59,Z64,Z69,Z74,AE44,AE49,AE54,AE59,AE64,AE69,AE74,AJ44,AJ49,AJ54,AJ59)</f>
        <v>1.4165977363377264E-4</v>
      </c>
      <c r="AA78" s="2">
        <f>MIN(AA44,AA49,AA54,AA59,AA64,AA69,AA74,AF44,AF49,AF54,AF59,AF64,AF69,AF74,AK44,AK49,AK54,AK59)</f>
        <v>1.4165977363377264E-2</v>
      </c>
      <c r="AB78" s="2">
        <f>MIN(AB44,AB49,AB54,AB59,AB64,AB69,AB74,AG44,AG49,AG54,AG59,AG64,AG69,AG74,AL44,AL49,AL54,AL59)</f>
        <v>1.4165977363377265</v>
      </c>
    </row>
    <row r="79" spans="1:38" x14ac:dyDescent="0.25">
      <c r="A79" t="s">
        <v>182</v>
      </c>
      <c r="B79" t="s">
        <v>609</v>
      </c>
      <c r="C79" t="s">
        <v>503</v>
      </c>
      <c r="D79">
        <v>221</v>
      </c>
      <c r="E79" t="s">
        <v>183</v>
      </c>
      <c r="F79" t="s">
        <v>610</v>
      </c>
      <c r="G79">
        <v>5</v>
      </c>
      <c r="H79" t="s">
        <v>545</v>
      </c>
      <c r="I79" t="s">
        <v>496</v>
      </c>
      <c r="J79">
        <v>10957</v>
      </c>
      <c r="K79" s="2">
        <v>3398.8400000000379</v>
      </c>
      <c r="L79" s="2">
        <v>4268.0000000000045</v>
      </c>
      <c r="M79" s="2">
        <v>844.68073569503133</v>
      </c>
      <c r="N79" s="3">
        <f t="shared" si="46"/>
        <v>1.0289804931857396</v>
      </c>
      <c r="O79" s="4">
        <f t="shared" si="47"/>
        <v>102.89804931857395</v>
      </c>
      <c r="P79" s="4">
        <f t="shared" si="48"/>
        <v>10289.804931857396</v>
      </c>
      <c r="Q79" s="4">
        <f t="shared" si="49"/>
        <v>1.0289804931857396</v>
      </c>
      <c r="R79" s="4">
        <f t="shared" si="50"/>
        <v>102.89804931857395</v>
      </c>
      <c r="S79" s="4">
        <f t="shared" si="51"/>
        <v>10289.804931857396</v>
      </c>
      <c r="T79" s="4">
        <f t="shared" si="52"/>
        <v>10.289804931857395</v>
      </c>
      <c r="U79" s="2">
        <f t="shared" si="53"/>
        <v>1.0289804931857396</v>
      </c>
      <c r="V79" s="2">
        <f t="shared" si="54"/>
        <v>0.51449024659286979</v>
      </c>
      <c r="W79" s="2"/>
      <c r="Y79" t="s">
        <v>20</v>
      </c>
      <c r="Z79" s="7">
        <f>MAX(Z44,Z49,Z54,Z59,Z64,Z69,Z74,AE44,AE49,AE54,AE59,AE64,AE69,AE74,AJ44,AJ49,AJ54,AJ59)</f>
        <v>5.0502889534911929E-2</v>
      </c>
      <c r="AA79" s="2">
        <f>MAX(AA44,AA49,AA54,AA59,AA64,AA69,AA74,AF44,AF49,AF54,AF59,AF64,AF69,AF74,AK44,AK49,AK54,AK59)</f>
        <v>5.0502889534911928</v>
      </c>
      <c r="AB79" s="2">
        <f>MAX(AB44,AB49,AB54,AB59,AB64,AB69,AB74,AG44,AG49,AG54,AG59,AG64,AG69,AG74,AL44,AL49,AL54,AL59)</f>
        <v>505.0288953491193</v>
      </c>
    </row>
    <row r="80" spans="1:38" x14ac:dyDescent="0.25">
      <c r="A80" t="s">
        <v>168</v>
      </c>
      <c r="B80" t="s">
        <v>611</v>
      </c>
      <c r="C80" t="s">
        <v>503</v>
      </c>
      <c r="D80">
        <v>213</v>
      </c>
      <c r="E80" t="s">
        <v>169</v>
      </c>
      <c r="F80" t="s">
        <v>583</v>
      </c>
      <c r="G80">
        <v>5</v>
      </c>
      <c r="H80" t="s">
        <v>597</v>
      </c>
      <c r="I80" t="s">
        <v>496</v>
      </c>
      <c r="J80">
        <v>10957</v>
      </c>
      <c r="K80" s="2">
        <v>3289.1400000000326</v>
      </c>
      <c r="L80" s="2">
        <v>4233.3599999999697</v>
      </c>
      <c r="M80" s="2">
        <v>886.73580816206959</v>
      </c>
      <c r="N80" s="3">
        <f t="shared" si="46"/>
        <v>1.0648267401730562</v>
      </c>
      <c r="O80" s="4">
        <f t="shared" si="47"/>
        <v>106.48267401730561</v>
      </c>
      <c r="P80" s="4">
        <f t="shared" si="48"/>
        <v>10648.267401730562</v>
      </c>
      <c r="Q80" s="4">
        <f t="shared" si="49"/>
        <v>1.0648267401730562</v>
      </c>
      <c r="R80" s="4">
        <f t="shared" si="50"/>
        <v>106.48267401730561</v>
      </c>
      <c r="S80" s="4">
        <f t="shared" si="51"/>
        <v>10648.267401730562</v>
      </c>
      <c r="T80" s="4">
        <f t="shared" si="52"/>
        <v>10.648267401730562</v>
      </c>
      <c r="U80" s="2">
        <f t="shared" si="53"/>
        <v>1.0648267401730562</v>
      </c>
      <c r="V80" s="2">
        <f t="shared" si="54"/>
        <v>0.53241337008652811</v>
      </c>
      <c r="W80" s="2"/>
    </row>
    <row r="81" spans="1:28" x14ac:dyDescent="0.25">
      <c r="A81" t="s">
        <v>404</v>
      </c>
      <c r="B81" t="s">
        <v>612</v>
      </c>
      <c r="C81" t="s">
        <v>498</v>
      </c>
      <c r="D81">
        <v>217</v>
      </c>
      <c r="E81" t="s">
        <v>405</v>
      </c>
      <c r="F81" t="s">
        <v>613</v>
      </c>
      <c r="G81">
        <v>5</v>
      </c>
      <c r="H81" t="s">
        <v>545</v>
      </c>
      <c r="I81" t="s">
        <v>496</v>
      </c>
      <c r="J81">
        <v>10957</v>
      </c>
      <c r="K81" s="2">
        <v>3607.1300000000374</v>
      </c>
      <c r="L81" s="2">
        <v>4736.2300000000068</v>
      </c>
      <c r="M81" s="2">
        <v>1013.0934146303498</v>
      </c>
      <c r="N81" s="3">
        <f t="shared" si="46"/>
        <v>1.114507293892486</v>
      </c>
      <c r="O81" s="4">
        <f t="shared" si="47"/>
        <v>111.45072938924859</v>
      </c>
      <c r="P81" s="4">
        <f t="shared" si="48"/>
        <v>11145.072938924861</v>
      </c>
      <c r="Q81" s="4">
        <f t="shared" si="49"/>
        <v>1.114507293892486</v>
      </c>
      <c r="R81" s="4">
        <f t="shared" si="50"/>
        <v>111.45072938924859</v>
      </c>
      <c r="S81" s="4">
        <f t="shared" si="51"/>
        <v>11145.072938924861</v>
      </c>
      <c r="T81" s="4">
        <f t="shared" si="52"/>
        <v>11.14507293892486</v>
      </c>
      <c r="U81" s="2">
        <f t="shared" si="53"/>
        <v>1.114507293892486</v>
      </c>
      <c r="V81" s="2">
        <f t="shared" si="54"/>
        <v>0.55725364694624302</v>
      </c>
      <c r="W81" s="2"/>
      <c r="AA81" s="2"/>
      <c r="AB81" s="2"/>
    </row>
    <row r="82" spans="1:28" x14ac:dyDescent="0.25">
      <c r="A82" t="s">
        <v>184</v>
      </c>
      <c r="B82" t="s">
        <v>614</v>
      </c>
      <c r="C82" t="s">
        <v>503</v>
      </c>
      <c r="D82">
        <v>225</v>
      </c>
      <c r="E82" t="s">
        <v>185</v>
      </c>
      <c r="F82" t="s">
        <v>610</v>
      </c>
      <c r="G82">
        <v>5</v>
      </c>
      <c r="H82" t="s">
        <v>545</v>
      </c>
      <c r="I82" t="s">
        <v>496</v>
      </c>
      <c r="J82">
        <v>10957</v>
      </c>
      <c r="K82" s="2">
        <v>3385.2500000000423</v>
      </c>
      <c r="L82" s="2">
        <v>4545.7700000000168</v>
      </c>
      <c r="M82" s="2">
        <v>860.15575826989266</v>
      </c>
      <c r="N82" s="3">
        <f t="shared" si="46"/>
        <v>1.3491975015481277</v>
      </c>
      <c r="O82" s="4">
        <f t="shared" si="47"/>
        <v>134.91975015481279</v>
      </c>
      <c r="P82" s="4">
        <f t="shared" si="48"/>
        <v>13491.975015481277</v>
      </c>
      <c r="Q82" s="4">
        <f t="shared" si="49"/>
        <v>1.3491975015481277</v>
      </c>
      <c r="R82" s="4">
        <f t="shared" si="50"/>
        <v>134.91975015481279</v>
      </c>
      <c r="S82" s="4">
        <f t="shared" si="51"/>
        <v>13491.975015481277</v>
      </c>
      <c r="T82" s="4">
        <f t="shared" si="52"/>
        <v>13.491975015481277</v>
      </c>
      <c r="U82" s="2">
        <f t="shared" si="53"/>
        <v>1.3491975015481279</v>
      </c>
      <c r="V82" s="2">
        <f t="shared" si="54"/>
        <v>0.67459875077406384</v>
      </c>
      <c r="W82" s="2"/>
      <c r="AA82" s="2"/>
      <c r="AB82" s="2"/>
    </row>
    <row r="83" spans="1:28" x14ac:dyDescent="0.25">
      <c r="A83" t="s">
        <v>330</v>
      </c>
      <c r="B83" t="s">
        <v>615</v>
      </c>
      <c r="C83" t="s">
        <v>510</v>
      </c>
      <c r="D83">
        <v>69</v>
      </c>
      <c r="E83" t="s">
        <v>331</v>
      </c>
      <c r="F83" t="s">
        <v>593</v>
      </c>
      <c r="G83">
        <v>5</v>
      </c>
      <c r="H83" t="s">
        <v>500</v>
      </c>
      <c r="I83" t="s">
        <v>496</v>
      </c>
      <c r="J83">
        <v>10957</v>
      </c>
      <c r="K83" s="2">
        <v>2853.9600000000373</v>
      </c>
      <c r="L83" s="2">
        <v>3647.2599999999979</v>
      </c>
      <c r="M83" s="2">
        <v>532.4811987977597</v>
      </c>
      <c r="N83" s="3">
        <f t="shared" si="46"/>
        <v>1.4898178598438399</v>
      </c>
      <c r="O83" s="4">
        <f t="shared" si="47"/>
        <v>148.98178598438398</v>
      </c>
      <c r="P83" s="4">
        <f t="shared" si="48"/>
        <v>14898.178598438399</v>
      </c>
      <c r="Q83" s="4">
        <f t="shared" si="49"/>
        <v>1.4898178598438399</v>
      </c>
      <c r="R83" s="4">
        <f t="shared" si="50"/>
        <v>148.98178598438398</v>
      </c>
      <c r="S83" s="4">
        <f t="shared" si="51"/>
        <v>14898.178598438399</v>
      </c>
      <c r="T83" s="4">
        <f t="shared" si="52"/>
        <v>14.898178598438397</v>
      </c>
      <c r="U83" s="2">
        <f t="shared" si="53"/>
        <v>1.4898178598438399</v>
      </c>
      <c r="V83" s="2">
        <f t="shared" si="54"/>
        <v>0.74490892992191993</v>
      </c>
      <c r="W83" s="2"/>
      <c r="AA83" s="2"/>
      <c r="AB83" s="2"/>
    </row>
    <row r="84" spans="1:28" x14ac:dyDescent="0.25">
      <c r="A84" t="s">
        <v>170</v>
      </c>
      <c r="B84" t="s">
        <v>616</v>
      </c>
      <c r="C84" t="s">
        <v>503</v>
      </c>
      <c r="D84">
        <v>217</v>
      </c>
      <c r="E84" t="s">
        <v>171</v>
      </c>
      <c r="F84" t="s">
        <v>583</v>
      </c>
      <c r="G84">
        <v>5</v>
      </c>
      <c r="H84" t="s">
        <v>597</v>
      </c>
      <c r="I84" t="s">
        <v>495</v>
      </c>
      <c r="J84">
        <v>10957</v>
      </c>
      <c r="K84" s="2">
        <v>3047.3500000000199</v>
      </c>
      <c r="L84" s="2">
        <v>4130.2099999999946</v>
      </c>
      <c r="M84" s="2">
        <v>723.30806752149499</v>
      </c>
      <c r="N84" s="3">
        <f t="shared" si="46"/>
        <v>1.4970937676812164</v>
      </c>
      <c r="O84" s="4">
        <f t="shared" si="47"/>
        <v>149.70937676812164</v>
      </c>
      <c r="P84" s="4">
        <f t="shared" si="48"/>
        <v>14970.937676812166</v>
      </c>
      <c r="Q84" s="4">
        <f t="shared" si="49"/>
        <v>1.4970937676812164</v>
      </c>
      <c r="R84" s="4">
        <f t="shared" si="50"/>
        <v>149.70937676812164</v>
      </c>
      <c r="S84" s="4">
        <f t="shared" si="51"/>
        <v>14970.937676812166</v>
      </c>
      <c r="T84" s="4">
        <f t="shared" si="52"/>
        <v>14.970937676812163</v>
      </c>
      <c r="U84" s="2">
        <f t="shared" si="53"/>
        <v>1.4970937676812164</v>
      </c>
      <c r="V84" s="2">
        <f t="shared" si="54"/>
        <v>0.7485468838406083</v>
      </c>
      <c r="W84" s="2"/>
    </row>
    <row r="85" spans="1:28" x14ac:dyDescent="0.25">
      <c r="A85" t="s">
        <v>180</v>
      </c>
      <c r="B85" t="s">
        <v>617</v>
      </c>
      <c r="C85" t="s">
        <v>503</v>
      </c>
      <c r="D85">
        <v>205</v>
      </c>
      <c r="E85" t="s">
        <v>181</v>
      </c>
      <c r="F85" t="s">
        <v>610</v>
      </c>
      <c r="G85">
        <v>5</v>
      </c>
      <c r="H85" t="s">
        <v>545</v>
      </c>
      <c r="I85" t="s">
        <v>496</v>
      </c>
      <c r="J85">
        <v>10957</v>
      </c>
      <c r="K85" s="2">
        <v>3150.5900000000324</v>
      </c>
      <c r="L85" s="2">
        <v>4251.3500000000004</v>
      </c>
      <c r="M85" s="2">
        <v>710.06711938002741</v>
      </c>
      <c r="N85" s="3">
        <f t="shared" si="46"/>
        <v>1.5502196481947532</v>
      </c>
      <c r="O85" s="4">
        <f t="shared" si="47"/>
        <v>155.02196481947533</v>
      </c>
      <c r="P85" s="4">
        <f t="shared" si="48"/>
        <v>15502.196481947532</v>
      </c>
      <c r="Q85" s="4">
        <f t="shared" si="49"/>
        <v>1.5502196481947532</v>
      </c>
      <c r="R85" s="4">
        <f t="shared" si="50"/>
        <v>155.02196481947533</v>
      </c>
      <c r="S85" s="4">
        <f t="shared" si="51"/>
        <v>15502.196481947532</v>
      </c>
      <c r="T85" s="4">
        <f t="shared" si="52"/>
        <v>15.502196481947532</v>
      </c>
      <c r="U85" s="2">
        <f t="shared" si="53"/>
        <v>1.5502196481947532</v>
      </c>
      <c r="V85" s="2">
        <f t="shared" si="54"/>
        <v>0.77510982409737661</v>
      </c>
      <c r="W85" s="2"/>
    </row>
    <row r="86" spans="1:28" x14ac:dyDescent="0.25">
      <c r="A86" t="s">
        <v>328</v>
      </c>
      <c r="B86" t="s">
        <v>618</v>
      </c>
      <c r="C86" t="s">
        <v>510</v>
      </c>
      <c r="D86">
        <v>25</v>
      </c>
      <c r="E86" t="s">
        <v>329</v>
      </c>
      <c r="F86" t="s">
        <v>593</v>
      </c>
      <c r="G86">
        <v>5</v>
      </c>
      <c r="H86" t="s">
        <v>597</v>
      </c>
      <c r="I86" t="s">
        <v>496</v>
      </c>
      <c r="J86">
        <v>10957</v>
      </c>
      <c r="K86" s="2">
        <v>2905.3900000000353</v>
      </c>
      <c r="L86" s="2">
        <v>3976.1599999999889</v>
      </c>
      <c r="M86" s="2">
        <v>583.25777019333066</v>
      </c>
      <c r="N86" s="3">
        <f t="shared" si="46"/>
        <v>1.8358435236019723</v>
      </c>
      <c r="O86" s="4">
        <f t="shared" si="47"/>
        <v>183.58435236019724</v>
      </c>
      <c r="P86" s="4">
        <f t="shared" si="48"/>
        <v>18358.435236019723</v>
      </c>
      <c r="Q86" s="4">
        <f t="shared" si="49"/>
        <v>1.8358435236019723</v>
      </c>
      <c r="R86" s="4">
        <f t="shared" si="50"/>
        <v>183.58435236019724</v>
      </c>
      <c r="S86" s="4">
        <f t="shared" si="51"/>
        <v>18358.435236019723</v>
      </c>
      <c r="T86" s="4">
        <f t="shared" si="52"/>
        <v>18.358435236019723</v>
      </c>
      <c r="U86" s="2">
        <f t="shared" si="53"/>
        <v>1.8358435236019723</v>
      </c>
      <c r="V86" s="2">
        <f t="shared" si="54"/>
        <v>0.91792176180098617</v>
      </c>
      <c r="W86" s="2"/>
    </row>
    <row r="87" spans="1:28" x14ac:dyDescent="0.25">
      <c r="A87" t="s">
        <v>334</v>
      </c>
      <c r="B87" t="s">
        <v>619</v>
      </c>
      <c r="C87" t="s">
        <v>510</v>
      </c>
      <c r="D87">
        <v>81</v>
      </c>
      <c r="E87" t="s">
        <v>335</v>
      </c>
      <c r="F87" t="s">
        <v>593</v>
      </c>
      <c r="G87">
        <v>5</v>
      </c>
      <c r="H87" t="s">
        <v>500</v>
      </c>
      <c r="I87" t="s">
        <v>496</v>
      </c>
      <c r="J87">
        <v>10957</v>
      </c>
      <c r="K87" s="2">
        <v>2794.4000000000306</v>
      </c>
      <c r="L87" s="2">
        <v>3917.5399999999991</v>
      </c>
      <c r="M87" s="2">
        <v>519.12956197534379</v>
      </c>
      <c r="N87" s="3">
        <f t="shared" si="46"/>
        <v>2.1635061500375747</v>
      </c>
      <c r="O87" s="4">
        <f t="shared" si="47"/>
        <v>216.35061500375747</v>
      </c>
      <c r="P87" s="4">
        <f t="shared" si="48"/>
        <v>21635.061500375745</v>
      </c>
      <c r="Q87" s="4">
        <f t="shared" si="49"/>
        <v>2.1635061500375747</v>
      </c>
      <c r="R87" s="4">
        <f t="shared" si="50"/>
        <v>216.35061500375747</v>
      </c>
      <c r="S87" s="4">
        <f t="shared" si="51"/>
        <v>21635.061500375745</v>
      </c>
      <c r="T87" s="4">
        <f t="shared" si="52"/>
        <v>21.635061500375745</v>
      </c>
      <c r="U87" s="2">
        <f t="shared" si="53"/>
        <v>2.1635061500375747</v>
      </c>
      <c r="V87" s="2">
        <f t="shared" si="54"/>
        <v>1.0817530750187871</v>
      </c>
      <c r="W87" s="2"/>
    </row>
    <row r="88" spans="1:28" x14ac:dyDescent="0.25">
      <c r="A88" t="s">
        <v>336</v>
      </c>
      <c r="B88" t="s">
        <v>620</v>
      </c>
      <c r="C88" t="s">
        <v>503</v>
      </c>
      <c r="D88">
        <v>209</v>
      </c>
      <c r="E88" t="s">
        <v>337</v>
      </c>
      <c r="F88" t="s">
        <v>593</v>
      </c>
      <c r="G88">
        <v>5</v>
      </c>
      <c r="H88" t="s">
        <v>597</v>
      </c>
      <c r="I88" t="s">
        <v>495</v>
      </c>
      <c r="J88">
        <v>10957</v>
      </c>
      <c r="K88" s="2">
        <v>2795.1400000000181</v>
      </c>
      <c r="L88" s="2">
        <v>4107.9600000000128</v>
      </c>
      <c r="M88" s="2">
        <v>566.22042932443014</v>
      </c>
      <c r="N88" s="3">
        <f t="shared" si="46"/>
        <v>2.3185669961897148</v>
      </c>
      <c r="O88" s="4">
        <f t="shared" si="47"/>
        <v>231.8566996189715</v>
      </c>
      <c r="P88" s="4">
        <f t="shared" si="48"/>
        <v>23185.669961897151</v>
      </c>
      <c r="Q88" s="4">
        <f t="shared" si="49"/>
        <v>2.3185669961897148</v>
      </c>
      <c r="R88" s="4">
        <f t="shared" si="50"/>
        <v>231.8566996189715</v>
      </c>
      <c r="S88" s="4">
        <f t="shared" si="51"/>
        <v>23185.669961897151</v>
      </c>
      <c r="T88" s="4">
        <f t="shared" si="52"/>
        <v>23.185669961897148</v>
      </c>
      <c r="U88" s="2">
        <f t="shared" si="53"/>
        <v>2.3185669961897148</v>
      </c>
      <c r="V88" s="2">
        <f t="shared" si="54"/>
        <v>1.1592834980948574</v>
      </c>
      <c r="W88" s="2"/>
    </row>
    <row r="89" spans="1:28" x14ac:dyDescent="0.25">
      <c r="A89" t="s">
        <v>374</v>
      </c>
      <c r="B89" t="s">
        <v>621</v>
      </c>
      <c r="C89" t="s">
        <v>503</v>
      </c>
      <c r="D89">
        <v>281</v>
      </c>
      <c r="E89" t="s">
        <v>375</v>
      </c>
      <c r="F89" t="s">
        <v>515</v>
      </c>
      <c r="G89">
        <v>5</v>
      </c>
      <c r="H89" t="s">
        <v>545</v>
      </c>
      <c r="I89" t="s">
        <v>496</v>
      </c>
      <c r="J89">
        <v>10957</v>
      </c>
      <c r="K89" s="2">
        <v>2811.8900000000203</v>
      </c>
      <c r="L89" s="2">
        <v>4053.2200000000021</v>
      </c>
      <c r="M89" s="2">
        <v>501.4486162271096</v>
      </c>
      <c r="N89" s="3">
        <f t="shared" si="46"/>
        <v>2.4754879360117221</v>
      </c>
      <c r="O89" s="4">
        <f t="shared" si="47"/>
        <v>247.54879360117221</v>
      </c>
      <c r="P89" s="4">
        <f t="shared" si="48"/>
        <v>24754.879360117222</v>
      </c>
      <c r="Q89" s="4">
        <f t="shared" si="49"/>
        <v>2.4754879360117221</v>
      </c>
      <c r="R89" s="4">
        <f t="shared" si="50"/>
        <v>247.54879360117221</v>
      </c>
      <c r="S89" s="4">
        <f t="shared" si="51"/>
        <v>24754.879360117222</v>
      </c>
      <c r="T89" s="4">
        <f t="shared" si="52"/>
        <v>24.754879360117219</v>
      </c>
      <c r="U89" s="2">
        <f t="shared" si="53"/>
        <v>2.4754879360117221</v>
      </c>
      <c r="V89" s="2">
        <f t="shared" si="54"/>
        <v>1.2377439680058611</v>
      </c>
      <c r="W89" s="2"/>
    </row>
    <row r="90" spans="1:28" x14ac:dyDescent="0.25">
      <c r="A90" t="s">
        <v>164</v>
      </c>
      <c r="B90" t="s">
        <v>622</v>
      </c>
      <c r="C90" t="s">
        <v>510</v>
      </c>
      <c r="D90">
        <v>33</v>
      </c>
      <c r="E90" t="s">
        <v>165</v>
      </c>
      <c r="F90" t="s">
        <v>583</v>
      </c>
      <c r="G90">
        <v>5</v>
      </c>
      <c r="H90" t="s">
        <v>597</v>
      </c>
      <c r="I90" t="s">
        <v>496</v>
      </c>
      <c r="J90">
        <v>10957</v>
      </c>
      <c r="K90" s="2">
        <v>2649.7600000000111</v>
      </c>
      <c r="L90" s="2">
        <v>4009.7400000000184</v>
      </c>
      <c r="M90" s="2">
        <v>512.29442364799922</v>
      </c>
      <c r="N90" s="3">
        <f t="shared" si="46"/>
        <v>2.6546843713732442</v>
      </c>
      <c r="O90" s="4">
        <f t="shared" si="47"/>
        <v>265.46843713732443</v>
      </c>
      <c r="P90" s="4">
        <f t="shared" si="48"/>
        <v>26546.843713732444</v>
      </c>
      <c r="Q90" s="4">
        <f t="shared" si="49"/>
        <v>2.6546843713732442</v>
      </c>
      <c r="R90" s="4">
        <f t="shared" si="50"/>
        <v>265.46843713732443</v>
      </c>
      <c r="S90" s="4">
        <f t="shared" si="51"/>
        <v>26546.843713732444</v>
      </c>
      <c r="T90" s="4">
        <f t="shared" si="52"/>
        <v>26.546843713732439</v>
      </c>
      <c r="U90" s="2">
        <f t="shared" si="53"/>
        <v>2.6546843713732442</v>
      </c>
      <c r="V90" s="2">
        <f t="shared" si="54"/>
        <v>1.3273421856866221</v>
      </c>
      <c r="W90" s="2"/>
    </row>
    <row r="91" spans="1:28" x14ac:dyDescent="0.25">
      <c r="A91" t="s">
        <v>398</v>
      </c>
      <c r="B91" t="s">
        <v>623</v>
      </c>
      <c r="C91" t="s">
        <v>498</v>
      </c>
      <c r="D91">
        <v>189</v>
      </c>
      <c r="E91" t="s">
        <v>399</v>
      </c>
      <c r="F91" t="s">
        <v>613</v>
      </c>
      <c r="G91">
        <v>6</v>
      </c>
      <c r="H91" t="s">
        <v>545</v>
      </c>
      <c r="I91" t="s">
        <v>495</v>
      </c>
      <c r="J91">
        <v>10957</v>
      </c>
      <c r="K91" s="2">
        <v>4074.7300000000328</v>
      </c>
      <c r="L91" s="2">
        <v>4037.1199999999935</v>
      </c>
      <c r="M91" s="2">
        <v>1321.7147515537697</v>
      </c>
      <c r="N91" s="3">
        <f t="shared" si="46"/>
        <v>-2.8455459058640303E-2</v>
      </c>
      <c r="O91" s="4">
        <f t="shared" si="47"/>
        <v>-2.8455459058640304</v>
      </c>
      <c r="P91" s="4">
        <f t="shared" si="48"/>
        <v>-284.55459058640304</v>
      </c>
      <c r="Q91" s="4" t="str">
        <f t="shared" si="49"/>
        <v/>
      </c>
      <c r="R91" s="4" t="str">
        <f t="shared" si="50"/>
        <v/>
      </c>
      <c r="S91" s="4" t="str">
        <f t="shared" si="51"/>
        <v/>
      </c>
      <c r="T91" s="4" t="str">
        <f t="shared" si="52"/>
        <v/>
      </c>
      <c r="U91" s="2" t="str">
        <f t="shared" si="53"/>
        <v/>
      </c>
      <c r="V91" s="2" t="str">
        <f t="shared" si="54"/>
        <v/>
      </c>
      <c r="W91" s="2"/>
    </row>
    <row r="92" spans="1:28" x14ac:dyDescent="0.25">
      <c r="A92" t="s">
        <v>262</v>
      </c>
      <c r="B92" t="s">
        <v>624</v>
      </c>
      <c r="C92" t="s">
        <v>498</v>
      </c>
      <c r="D92">
        <v>5</v>
      </c>
      <c r="E92" t="s">
        <v>263</v>
      </c>
      <c r="F92" t="s">
        <v>547</v>
      </c>
      <c r="G92">
        <v>6</v>
      </c>
      <c r="H92" t="s">
        <v>545</v>
      </c>
      <c r="I92" t="s">
        <v>495</v>
      </c>
      <c r="J92">
        <v>9496</v>
      </c>
      <c r="K92" s="2">
        <v>3082.8100000000272</v>
      </c>
      <c r="L92" s="2">
        <v>3173.229999999995</v>
      </c>
      <c r="M92" s="2">
        <v>875.50058324000031</v>
      </c>
      <c r="N92" s="3">
        <f t="shared" si="46"/>
        <v>0.10327805798295056</v>
      </c>
      <c r="O92" s="4">
        <f t="shared" si="47"/>
        <v>10.327805798295056</v>
      </c>
      <c r="P92" s="4">
        <f t="shared" si="48"/>
        <v>1032.7805798295055</v>
      </c>
      <c r="Q92" s="4">
        <f t="shared" si="49"/>
        <v>0.10327805798295056</v>
      </c>
      <c r="R92" s="4">
        <f t="shared" si="50"/>
        <v>10.327805798295056</v>
      </c>
      <c r="S92" s="4">
        <f t="shared" si="51"/>
        <v>1032.7805798295055</v>
      </c>
      <c r="T92" s="4">
        <f t="shared" si="52"/>
        <v>1.0327805798295056</v>
      </c>
      <c r="U92" s="2">
        <f t="shared" si="53"/>
        <v>0.10327805798295056</v>
      </c>
      <c r="V92" s="2">
        <f t="shared" si="54"/>
        <v>5.163902899147528E-2</v>
      </c>
      <c r="W92" s="2"/>
    </row>
    <row r="93" spans="1:28" x14ac:dyDescent="0.25">
      <c r="A93" t="s">
        <v>52</v>
      </c>
      <c r="B93" t="s">
        <v>625</v>
      </c>
      <c r="C93" t="s">
        <v>498</v>
      </c>
      <c r="D93">
        <v>21</v>
      </c>
      <c r="E93" t="s">
        <v>53</v>
      </c>
      <c r="F93" t="s">
        <v>543</v>
      </c>
      <c r="G93">
        <v>6</v>
      </c>
      <c r="H93" t="s">
        <v>545</v>
      </c>
      <c r="I93" t="s">
        <v>496</v>
      </c>
      <c r="J93">
        <v>10957</v>
      </c>
      <c r="K93" s="2">
        <v>4361.6000000000395</v>
      </c>
      <c r="L93" s="2">
        <v>4699.6899999999714</v>
      </c>
      <c r="M93" s="2">
        <v>1507.5402167850029</v>
      </c>
      <c r="N93" s="3">
        <f t="shared" si="46"/>
        <v>0.22426599054249208</v>
      </c>
      <c r="O93" s="4">
        <f t="shared" si="47"/>
        <v>22.426599054249206</v>
      </c>
      <c r="P93" s="4">
        <f t="shared" si="48"/>
        <v>2242.6599054249209</v>
      </c>
      <c r="Q93" s="4">
        <f t="shared" si="49"/>
        <v>0.22426599054249208</v>
      </c>
      <c r="R93" s="4">
        <f t="shared" si="50"/>
        <v>22.426599054249206</v>
      </c>
      <c r="S93" s="4">
        <f t="shared" si="51"/>
        <v>2242.6599054249209</v>
      </c>
      <c r="T93" s="4">
        <f t="shared" si="52"/>
        <v>2.2426599054249206</v>
      </c>
      <c r="U93" s="2">
        <f t="shared" si="53"/>
        <v>0.22426599054249205</v>
      </c>
      <c r="V93" s="2">
        <f t="shared" si="54"/>
        <v>0.11213299527124604</v>
      </c>
      <c r="W93" s="2"/>
    </row>
    <row r="94" spans="1:28" x14ac:dyDescent="0.25">
      <c r="A94" t="s">
        <v>400</v>
      </c>
      <c r="B94" t="s">
        <v>626</v>
      </c>
      <c r="C94" t="s">
        <v>498</v>
      </c>
      <c r="D94">
        <v>201</v>
      </c>
      <c r="E94" t="s">
        <v>401</v>
      </c>
      <c r="F94" t="s">
        <v>613</v>
      </c>
      <c r="G94">
        <v>6</v>
      </c>
      <c r="H94" t="s">
        <v>545</v>
      </c>
      <c r="I94" t="s">
        <v>496</v>
      </c>
      <c r="J94">
        <v>10957</v>
      </c>
      <c r="K94" s="2">
        <v>3594.1900000000292</v>
      </c>
      <c r="L94" s="2">
        <v>4057.1499999999992</v>
      </c>
      <c r="M94" s="2">
        <v>944.50841314930062</v>
      </c>
      <c r="N94" s="3">
        <f t="shared" si="46"/>
        <v>0.49015974188764466</v>
      </c>
      <c r="O94" s="4">
        <f t="shared" si="47"/>
        <v>49.015974188764467</v>
      </c>
      <c r="P94" s="4">
        <f t="shared" si="48"/>
        <v>4901.5974188764467</v>
      </c>
      <c r="Q94" s="4">
        <f t="shared" si="49"/>
        <v>0.49015974188764466</v>
      </c>
      <c r="R94" s="4">
        <f t="shared" si="50"/>
        <v>49.015974188764467</v>
      </c>
      <c r="S94" s="4">
        <f t="shared" si="51"/>
        <v>4901.5974188764467</v>
      </c>
      <c r="T94" s="4">
        <f t="shared" si="52"/>
        <v>4.9015974188764462</v>
      </c>
      <c r="U94" s="2">
        <f t="shared" si="53"/>
        <v>0.49015974188764466</v>
      </c>
      <c r="V94" s="2">
        <f t="shared" si="54"/>
        <v>0.24507987094382233</v>
      </c>
      <c r="W94" s="2"/>
    </row>
    <row r="95" spans="1:28" x14ac:dyDescent="0.25">
      <c r="A95" t="s">
        <v>396</v>
      </c>
      <c r="B95" t="s">
        <v>627</v>
      </c>
      <c r="C95" t="s">
        <v>498</v>
      </c>
      <c r="D95">
        <v>177</v>
      </c>
      <c r="E95" t="s">
        <v>397</v>
      </c>
      <c r="F95" t="s">
        <v>613</v>
      </c>
      <c r="G95">
        <v>6</v>
      </c>
      <c r="H95" t="s">
        <v>545</v>
      </c>
      <c r="I95" t="s">
        <v>496</v>
      </c>
      <c r="J95">
        <v>10957</v>
      </c>
      <c r="K95" s="2">
        <v>3108.9100000000431</v>
      </c>
      <c r="L95" s="2">
        <v>3644.8999999999924</v>
      </c>
      <c r="M95" s="2">
        <v>650.78433693699935</v>
      </c>
      <c r="N95" s="3">
        <f t="shared" si="46"/>
        <v>0.82360617731314123</v>
      </c>
      <c r="O95" s="4">
        <f t="shared" si="47"/>
        <v>82.360617731314122</v>
      </c>
      <c r="P95" s="4">
        <f t="shared" si="48"/>
        <v>8236.0617731314123</v>
      </c>
      <c r="Q95" s="4">
        <f t="shared" si="49"/>
        <v>0.82360617731314123</v>
      </c>
      <c r="R95" s="4">
        <f t="shared" si="50"/>
        <v>82.360617731314122</v>
      </c>
      <c r="S95" s="4">
        <f t="shared" si="51"/>
        <v>8236.0617731314123</v>
      </c>
      <c r="T95" s="4">
        <f t="shared" si="52"/>
        <v>8.2360617731314125</v>
      </c>
      <c r="U95" s="2">
        <f t="shared" si="53"/>
        <v>0.82360617731314123</v>
      </c>
      <c r="V95" s="2">
        <f t="shared" si="54"/>
        <v>0.41180308865657062</v>
      </c>
      <c r="W95" s="2"/>
    </row>
    <row r="96" spans="1:28" x14ac:dyDescent="0.25">
      <c r="A96" t="s">
        <v>160</v>
      </c>
      <c r="B96" t="s">
        <v>628</v>
      </c>
      <c r="C96" t="s">
        <v>503</v>
      </c>
      <c r="D96">
        <v>277</v>
      </c>
      <c r="E96" t="s">
        <v>161</v>
      </c>
      <c r="F96" t="s">
        <v>629</v>
      </c>
      <c r="G96">
        <v>7</v>
      </c>
      <c r="H96" t="s">
        <v>578</v>
      </c>
      <c r="I96" t="s">
        <v>496</v>
      </c>
      <c r="J96">
        <v>10957</v>
      </c>
      <c r="K96" s="2">
        <v>2828.0800000000286</v>
      </c>
      <c r="L96" s="2">
        <v>3862.3100000000009</v>
      </c>
      <c r="M96" s="2">
        <v>702.09585811400154</v>
      </c>
      <c r="N96" s="3">
        <f t="shared" si="46"/>
        <v>1.4730609617583601</v>
      </c>
      <c r="O96" s="4">
        <f t="shared" si="47"/>
        <v>147.30609617583602</v>
      </c>
      <c r="P96" s="4">
        <f t="shared" si="48"/>
        <v>14730.609617583601</v>
      </c>
      <c r="Q96" s="4">
        <f t="shared" si="49"/>
        <v>1.4730609617583601</v>
      </c>
      <c r="R96" s="4">
        <f t="shared" si="50"/>
        <v>147.30609617583602</v>
      </c>
      <c r="S96" s="4">
        <f t="shared" si="51"/>
        <v>14730.609617583601</v>
      </c>
      <c r="T96" s="4">
        <f t="shared" si="52"/>
        <v>14.7306096175836</v>
      </c>
      <c r="U96" s="2">
        <f t="shared" si="53"/>
        <v>1.4730609617583601</v>
      </c>
      <c r="V96" s="2">
        <f t="shared" si="54"/>
        <v>0.73653048087918005</v>
      </c>
      <c r="W96" s="2"/>
    </row>
    <row r="97" spans="1:34" x14ac:dyDescent="0.25">
      <c r="A97" t="s">
        <v>156</v>
      </c>
      <c r="B97" t="s">
        <v>630</v>
      </c>
      <c r="C97" t="s">
        <v>510</v>
      </c>
      <c r="D97">
        <v>109</v>
      </c>
      <c r="E97" t="s">
        <v>157</v>
      </c>
      <c r="F97" t="s">
        <v>629</v>
      </c>
      <c r="G97">
        <v>7</v>
      </c>
      <c r="H97" t="s">
        <v>597</v>
      </c>
      <c r="I97" t="s">
        <v>495</v>
      </c>
      <c r="J97">
        <v>10957</v>
      </c>
      <c r="K97" s="2">
        <v>2978.4500000000198</v>
      </c>
      <c r="L97" s="2">
        <v>4279.7199999999893</v>
      </c>
      <c r="M97" s="2">
        <v>737.75115949882991</v>
      </c>
      <c r="N97" s="3">
        <f t="shared" si="46"/>
        <v>1.7638332156386578</v>
      </c>
      <c r="O97" s="4">
        <f t="shared" si="47"/>
        <v>176.38332156386576</v>
      </c>
      <c r="P97" s="4">
        <f t="shared" si="48"/>
        <v>17638.332156386579</v>
      </c>
      <c r="Q97" s="4">
        <f t="shared" si="49"/>
        <v>1.7638332156386578</v>
      </c>
      <c r="R97" s="4">
        <f t="shared" si="50"/>
        <v>176.38332156386576</v>
      </c>
      <c r="S97" s="4">
        <f t="shared" si="51"/>
        <v>17638.332156386579</v>
      </c>
      <c r="T97" s="4">
        <f t="shared" si="52"/>
        <v>17.638332156386578</v>
      </c>
      <c r="U97" s="2">
        <f t="shared" si="53"/>
        <v>1.7638332156386576</v>
      </c>
      <c r="V97" s="2">
        <f t="shared" si="54"/>
        <v>0.88191660781932901</v>
      </c>
      <c r="W97" s="2"/>
    </row>
    <row r="98" spans="1:34" x14ac:dyDescent="0.25">
      <c r="A98" t="s">
        <v>154</v>
      </c>
      <c r="B98" t="s">
        <v>631</v>
      </c>
      <c r="C98" t="s">
        <v>510</v>
      </c>
      <c r="D98">
        <v>53</v>
      </c>
      <c r="E98" t="s">
        <v>155</v>
      </c>
      <c r="F98" t="s">
        <v>629</v>
      </c>
      <c r="G98">
        <v>7</v>
      </c>
      <c r="H98" t="s">
        <v>597</v>
      </c>
      <c r="I98" t="s">
        <v>495</v>
      </c>
      <c r="J98">
        <v>10957</v>
      </c>
      <c r="K98" s="2">
        <v>2764.0900000000211</v>
      </c>
      <c r="L98" s="2">
        <v>4189.9000000000096</v>
      </c>
      <c r="M98" s="2">
        <v>657.55441432350005</v>
      </c>
      <c r="N98" s="3">
        <f t="shared" si="46"/>
        <v>2.1683528677499324</v>
      </c>
      <c r="O98" s="4">
        <f t="shared" si="47"/>
        <v>216.83528677499325</v>
      </c>
      <c r="P98" s="4">
        <f t="shared" si="48"/>
        <v>21683.528677499326</v>
      </c>
      <c r="Q98" s="4">
        <f t="shared" si="49"/>
        <v>2.1683528677499324</v>
      </c>
      <c r="R98" s="4">
        <f t="shared" si="50"/>
        <v>216.83528677499325</v>
      </c>
      <c r="S98" s="4">
        <f t="shared" si="51"/>
        <v>21683.528677499326</v>
      </c>
      <c r="T98" s="4">
        <f t="shared" si="52"/>
        <v>21.683528677499321</v>
      </c>
      <c r="U98" s="2">
        <f t="shared" si="53"/>
        <v>2.1683528677499324</v>
      </c>
      <c r="V98" s="2">
        <f t="shared" si="54"/>
        <v>1.0841764338749662</v>
      </c>
      <c r="W98" s="2"/>
    </row>
    <row r="99" spans="1:34" x14ac:dyDescent="0.25">
      <c r="A99" t="s">
        <v>472</v>
      </c>
      <c r="B99" t="s">
        <v>632</v>
      </c>
      <c r="C99" t="s">
        <v>510</v>
      </c>
      <c r="D99">
        <v>149</v>
      </c>
      <c r="E99" t="s">
        <v>473</v>
      </c>
      <c r="F99" t="s">
        <v>596</v>
      </c>
      <c r="G99">
        <v>7</v>
      </c>
      <c r="H99" t="s">
        <v>575</v>
      </c>
      <c r="I99" t="s">
        <v>496</v>
      </c>
      <c r="J99">
        <v>10957</v>
      </c>
      <c r="K99" s="2">
        <v>2411.9700000000034</v>
      </c>
      <c r="L99" s="2">
        <v>3513.820000000007</v>
      </c>
      <c r="M99" s="2">
        <v>498.07479888610942</v>
      </c>
      <c r="N99" s="3">
        <f t="shared" si="46"/>
        <v>2.212217928841556</v>
      </c>
      <c r="O99" s="4">
        <f t="shared" si="47"/>
        <v>221.2217928841556</v>
      </c>
      <c r="P99" s="4">
        <f t="shared" si="48"/>
        <v>22122.179288415562</v>
      </c>
      <c r="Q99" s="4">
        <f t="shared" si="49"/>
        <v>2.212217928841556</v>
      </c>
      <c r="R99" s="4">
        <f t="shared" si="50"/>
        <v>221.2217928841556</v>
      </c>
      <c r="S99" s="4">
        <f t="shared" si="51"/>
        <v>22122.179288415562</v>
      </c>
      <c r="T99" s="4">
        <f t="shared" si="52"/>
        <v>22.122179288415559</v>
      </c>
      <c r="U99" s="2">
        <f t="shared" si="53"/>
        <v>2.212217928841556</v>
      </c>
      <c r="V99" s="2">
        <f t="shared" si="54"/>
        <v>1.106108964420778</v>
      </c>
      <c r="W99" s="2"/>
    </row>
    <row r="100" spans="1:34" x14ac:dyDescent="0.25">
      <c r="A100" t="s">
        <v>144</v>
      </c>
      <c r="B100" t="s">
        <v>633</v>
      </c>
      <c r="C100" t="s">
        <v>510</v>
      </c>
      <c r="D100">
        <v>133</v>
      </c>
      <c r="E100" t="s">
        <v>145</v>
      </c>
      <c r="F100" t="s">
        <v>634</v>
      </c>
      <c r="G100">
        <v>7</v>
      </c>
      <c r="H100" t="s">
        <v>597</v>
      </c>
      <c r="I100" t="s">
        <v>496</v>
      </c>
      <c r="J100">
        <v>10957</v>
      </c>
      <c r="K100" s="2">
        <v>2462.4800000000091</v>
      </c>
      <c r="L100" s="2">
        <v>3783.5000000000227</v>
      </c>
      <c r="M100" s="2">
        <v>573.34624690599969</v>
      </c>
      <c r="N100" s="3">
        <f t="shared" si="46"/>
        <v>2.3040527554313881</v>
      </c>
      <c r="O100" s="4">
        <f t="shared" si="47"/>
        <v>230.40527554313883</v>
      </c>
      <c r="P100" s="4">
        <f t="shared" si="48"/>
        <v>23040.527554313881</v>
      </c>
      <c r="Q100" s="4">
        <f t="shared" si="49"/>
        <v>2.3040527554313881</v>
      </c>
      <c r="R100" s="4">
        <f t="shared" si="50"/>
        <v>230.40527554313883</v>
      </c>
      <c r="S100" s="4">
        <f t="shared" si="51"/>
        <v>23040.527554313881</v>
      </c>
      <c r="T100" s="4">
        <f t="shared" si="52"/>
        <v>23.040527554313879</v>
      </c>
      <c r="U100" s="2">
        <f t="shared" si="53"/>
        <v>2.3040527554313881</v>
      </c>
      <c r="V100" s="2">
        <f t="shared" si="54"/>
        <v>1.152026377715694</v>
      </c>
      <c r="W100" s="2"/>
      <c r="AH100" s="3"/>
    </row>
    <row r="101" spans="1:34" x14ac:dyDescent="0.25">
      <c r="A101" t="s">
        <v>162</v>
      </c>
      <c r="B101" t="s">
        <v>635</v>
      </c>
      <c r="C101" t="s">
        <v>503</v>
      </c>
      <c r="D101">
        <v>289</v>
      </c>
      <c r="E101" t="s">
        <v>163</v>
      </c>
      <c r="F101" t="s">
        <v>629</v>
      </c>
      <c r="G101">
        <v>7</v>
      </c>
      <c r="H101" t="s">
        <v>597</v>
      </c>
      <c r="I101" t="s">
        <v>496</v>
      </c>
      <c r="J101">
        <v>10957</v>
      </c>
      <c r="K101" s="2">
        <v>2730.6600000000244</v>
      </c>
      <c r="L101" s="2">
        <v>4231.1500000000087</v>
      </c>
      <c r="M101" s="2">
        <v>604.33253244297953</v>
      </c>
      <c r="N101" s="3">
        <f t="shared" si="46"/>
        <v>2.4828880118936172</v>
      </c>
      <c r="O101" s="4">
        <f t="shared" si="47"/>
        <v>248.28880118936172</v>
      </c>
      <c r="P101" s="4">
        <f t="shared" si="48"/>
        <v>24828.880118936173</v>
      </c>
      <c r="Q101" s="4">
        <f t="shared" si="49"/>
        <v>2.4828880118936172</v>
      </c>
      <c r="R101" s="4">
        <f t="shared" si="50"/>
        <v>248.28880118936172</v>
      </c>
      <c r="S101" s="4">
        <f t="shared" si="51"/>
        <v>24828.880118936173</v>
      </c>
      <c r="T101" s="4">
        <f t="shared" si="52"/>
        <v>24.828880118936169</v>
      </c>
      <c r="U101" s="2">
        <f t="shared" si="53"/>
        <v>2.4828880118936172</v>
      </c>
      <c r="V101" s="2">
        <f t="shared" si="54"/>
        <v>1.2414440059468086</v>
      </c>
      <c r="W101" s="2"/>
    </row>
    <row r="102" spans="1:34" x14ac:dyDescent="0.25">
      <c r="A102" t="s">
        <v>148</v>
      </c>
      <c r="B102" t="s">
        <v>636</v>
      </c>
      <c r="C102" t="s">
        <v>503</v>
      </c>
      <c r="D102">
        <v>305</v>
      </c>
      <c r="E102" t="s">
        <v>149</v>
      </c>
      <c r="F102" t="s">
        <v>634</v>
      </c>
      <c r="G102">
        <v>7</v>
      </c>
      <c r="H102" t="s">
        <v>597</v>
      </c>
      <c r="I102" t="s">
        <v>496</v>
      </c>
      <c r="J102">
        <v>10957</v>
      </c>
      <c r="K102" s="2">
        <v>2568.4700000000134</v>
      </c>
      <c r="L102" s="2">
        <v>4039.4700000000362</v>
      </c>
      <c r="M102" s="2">
        <v>576.54600699600132</v>
      </c>
      <c r="N102" s="3">
        <f t="shared" si="46"/>
        <v>2.5514008980210057</v>
      </c>
      <c r="O102" s="4">
        <f t="shared" si="47"/>
        <v>255.14008980210056</v>
      </c>
      <c r="P102" s="4">
        <f t="shared" si="48"/>
        <v>25514.008980210056</v>
      </c>
      <c r="Q102" s="4">
        <f t="shared" si="49"/>
        <v>2.5514008980210057</v>
      </c>
      <c r="R102" s="4">
        <f t="shared" si="50"/>
        <v>255.14008980210056</v>
      </c>
      <c r="S102" s="4">
        <f t="shared" si="51"/>
        <v>25514.008980210056</v>
      </c>
      <c r="T102" s="4">
        <f t="shared" si="52"/>
        <v>25.514008980210054</v>
      </c>
      <c r="U102" s="2">
        <f t="shared" si="53"/>
        <v>2.5514008980210057</v>
      </c>
      <c r="V102" s="2">
        <f t="shared" si="54"/>
        <v>1.2757004490105028</v>
      </c>
      <c r="W102" s="2"/>
    </row>
    <row r="103" spans="1:34" x14ac:dyDescent="0.25">
      <c r="A103" t="s">
        <v>470</v>
      </c>
      <c r="B103" t="s">
        <v>637</v>
      </c>
      <c r="C103" t="s">
        <v>510</v>
      </c>
      <c r="D103">
        <v>101</v>
      </c>
      <c r="E103" t="s">
        <v>471</v>
      </c>
      <c r="F103" t="s">
        <v>596</v>
      </c>
      <c r="G103">
        <v>7</v>
      </c>
      <c r="H103" t="s">
        <v>597</v>
      </c>
      <c r="I103" t="s">
        <v>496</v>
      </c>
      <c r="J103">
        <v>10957</v>
      </c>
      <c r="K103" s="2">
        <v>2319.9000000000051</v>
      </c>
      <c r="L103" s="2">
        <v>3614.940000000011</v>
      </c>
      <c r="M103" s="2">
        <v>476.08954916955656</v>
      </c>
      <c r="N103" s="3">
        <f t="shared" si="46"/>
        <v>2.7201605291671394</v>
      </c>
      <c r="O103" s="4">
        <f t="shared" si="47"/>
        <v>272.01605291671393</v>
      </c>
      <c r="P103" s="4">
        <f t="shared" si="48"/>
        <v>27201.605291671396</v>
      </c>
      <c r="Q103" s="4">
        <f t="shared" si="49"/>
        <v>2.7201605291671394</v>
      </c>
      <c r="R103" s="4">
        <f t="shared" si="50"/>
        <v>272.01605291671393</v>
      </c>
      <c r="S103" s="4">
        <f t="shared" si="51"/>
        <v>27201.605291671396</v>
      </c>
      <c r="T103" s="4">
        <f t="shared" si="52"/>
        <v>27.201605291671392</v>
      </c>
      <c r="U103" s="2">
        <f t="shared" si="53"/>
        <v>2.7201605291671394</v>
      </c>
      <c r="V103" s="2">
        <f t="shared" si="54"/>
        <v>1.3600802645835699</v>
      </c>
      <c r="W103" s="2"/>
    </row>
    <row r="104" spans="1:34" x14ac:dyDescent="0.25">
      <c r="A104" t="s">
        <v>464</v>
      </c>
      <c r="B104" t="s">
        <v>638</v>
      </c>
      <c r="C104" t="s">
        <v>510</v>
      </c>
      <c r="D104">
        <v>41</v>
      </c>
      <c r="E104" t="s">
        <v>465</v>
      </c>
      <c r="F104" t="s">
        <v>596</v>
      </c>
      <c r="G104">
        <v>7</v>
      </c>
      <c r="H104" t="s">
        <v>578</v>
      </c>
      <c r="I104" t="s">
        <v>496</v>
      </c>
      <c r="J104">
        <v>10957</v>
      </c>
      <c r="K104" s="2">
        <v>2354.6300000000019</v>
      </c>
      <c r="L104" s="2">
        <v>3727.610000000001</v>
      </c>
      <c r="M104" s="2">
        <v>464.65323737440519</v>
      </c>
      <c r="N104" s="3">
        <f t="shared" si="46"/>
        <v>2.9548486689950435</v>
      </c>
      <c r="O104" s="4">
        <f t="shared" si="47"/>
        <v>295.48486689950431</v>
      </c>
      <c r="P104" s="4">
        <f t="shared" si="48"/>
        <v>29548.486689950434</v>
      </c>
      <c r="Q104" s="4">
        <f t="shared" si="49"/>
        <v>2.9548486689950435</v>
      </c>
      <c r="R104" s="4">
        <f t="shared" si="50"/>
        <v>295.48486689950431</v>
      </c>
      <c r="S104" s="4">
        <f t="shared" si="51"/>
        <v>29548.486689950434</v>
      </c>
      <c r="T104" s="4">
        <f t="shared" si="52"/>
        <v>29.548486689950433</v>
      </c>
      <c r="U104" s="2">
        <f t="shared" si="53"/>
        <v>2.9548486689950431</v>
      </c>
      <c r="V104" s="2">
        <f t="shared" si="54"/>
        <v>1.4774243344975218</v>
      </c>
      <c r="W104" s="2"/>
    </row>
    <row r="105" spans="1:34" x14ac:dyDescent="0.25">
      <c r="A105" t="s">
        <v>158</v>
      </c>
      <c r="B105" t="s">
        <v>639</v>
      </c>
      <c r="C105" t="s">
        <v>503</v>
      </c>
      <c r="D105">
        <v>229</v>
      </c>
      <c r="E105" t="s">
        <v>159</v>
      </c>
      <c r="F105" t="s">
        <v>629</v>
      </c>
      <c r="G105">
        <v>7</v>
      </c>
      <c r="H105" t="s">
        <v>597</v>
      </c>
      <c r="I105" t="s">
        <v>496</v>
      </c>
      <c r="J105">
        <v>10957</v>
      </c>
      <c r="K105" s="2">
        <v>2690.1100000000183</v>
      </c>
      <c r="L105" s="2">
        <v>4594.2699999999986</v>
      </c>
      <c r="M105" s="2">
        <v>636.80644852715602</v>
      </c>
      <c r="N105" s="3">
        <f t="shared" si="46"/>
        <v>2.9901707251929297</v>
      </c>
      <c r="O105" s="4">
        <f t="shared" si="47"/>
        <v>299.01707251929298</v>
      </c>
      <c r="P105" s="4">
        <f t="shared" si="48"/>
        <v>29901.7072519293</v>
      </c>
      <c r="Q105" s="4">
        <f t="shared" si="49"/>
        <v>2.9901707251929297</v>
      </c>
      <c r="R105" s="4">
        <f t="shared" si="50"/>
        <v>299.01707251929298</v>
      </c>
      <c r="S105" s="4">
        <f t="shared" si="51"/>
        <v>29901.7072519293</v>
      </c>
      <c r="T105" s="4">
        <f t="shared" si="52"/>
        <v>29.901707251929295</v>
      </c>
      <c r="U105" s="2">
        <f t="shared" si="53"/>
        <v>2.9901707251929297</v>
      </c>
      <c r="V105" s="2">
        <f t="shared" si="54"/>
        <v>1.4950853625964651</v>
      </c>
      <c r="W105" s="2"/>
    </row>
    <row r="106" spans="1:34" x14ac:dyDescent="0.25">
      <c r="A106" t="s">
        <v>228</v>
      </c>
      <c r="B106" t="s">
        <v>640</v>
      </c>
      <c r="C106" t="s">
        <v>510</v>
      </c>
      <c r="D106">
        <v>113</v>
      </c>
      <c r="E106" t="s">
        <v>229</v>
      </c>
      <c r="F106" t="s">
        <v>588</v>
      </c>
      <c r="G106">
        <v>7</v>
      </c>
      <c r="H106" t="s">
        <v>597</v>
      </c>
      <c r="I106" t="s">
        <v>495</v>
      </c>
      <c r="J106">
        <v>10957</v>
      </c>
      <c r="K106" s="2">
        <v>2262.1599999999953</v>
      </c>
      <c r="L106" s="2">
        <v>3823.9400000000142</v>
      </c>
      <c r="M106" s="2">
        <v>460.83007787049996</v>
      </c>
      <c r="N106" s="3">
        <f t="shared" si="46"/>
        <v>3.3890582993562806</v>
      </c>
      <c r="O106" s="4">
        <f t="shared" si="47"/>
        <v>338.90582993562805</v>
      </c>
      <c r="P106" s="4">
        <f t="shared" si="48"/>
        <v>33890.582993562806</v>
      </c>
      <c r="Q106" s="4">
        <f t="shared" si="49"/>
        <v>3.3890582993562806</v>
      </c>
      <c r="R106" s="4">
        <f t="shared" si="50"/>
        <v>338.90582993562805</v>
      </c>
      <c r="S106" s="4">
        <f t="shared" si="51"/>
        <v>33890.582993562806</v>
      </c>
      <c r="T106" s="4">
        <f t="shared" si="52"/>
        <v>33.890582993562802</v>
      </c>
      <c r="U106" s="2">
        <f t="shared" si="53"/>
        <v>3.3890582993562806</v>
      </c>
      <c r="V106" s="2">
        <f t="shared" si="54"/>
        <v>1.6945291496781403</v>
      </c>
      <c r="W106" s="2"/>
    </row>
    <row r="107" spans="1:34" x14ac:dyDescent="0.25">
      <c r="A107" t="s">
        <v>230</v>
      </c>
      <c r="B107" t="s">
        <v>641</v>
      </c>
      <c r="C107" t="s">
        <v>510</v>
      </c>
      <c r="D107">
        <v>117</v>
      </c>
      <c r="E107" t="s">
        <v>231</v>
      </c>
      <c r="F107" t="s">
        <v>588</v>
      </c>
      <c r="G107">
        <v>7</v>
      </c>
      <c r="H107" t="s">
        <v>575</v>
      </c>
      <c r="I107" t="s">
        <v>496</v>
      </c>
      <c r="J107">
        <v>10957</v>
      </c>
      <c r="K107" s="2">
        <v>2091.1599999999939</v>
      </c>
      <c r="L107" s="2">
        <v>3568.7200000000053</v>
      </c>
      <c r="M107" s="2">
        <v>411.11961358737028</v>
      </c>
      <c r="N107" s="3">
        <f t="shared" si="46"/>
        <v>3.5939905350344064</v>
      </c>
      <c r="O107" s="4">
        <f t="shared" si="47"/>
        <v>359.39905350344065</v>
      </c>
      <c r="P107" s="4">
        <f t="shared" si="48"/>
        <v>35939.905350344066</v>
      </c>
      <c r="Q107" s="4">
        <f t="shared" si="49"/>
        <v>3.5939905350344064</v>
      </c>
      <c r="R107" s="4">
        <f t="shared" si="50"/>
        <v>359.39905350344065</v>
      </c>
      <c r="S107" s="4">
        <f t="shared" si="51"/>
        <v>35939.905350344066</v>
      </c>
      <c r="T107" s="4">
        <f t="shared" si="52"/>
        <v>35.939905350344063</v>
      </c>
      <c r="U107" s="2">
        <f t="shared" si="53"/>
        <v>3.5939905350344064</v>
      </c>
      <c r="V107" s="2">
        <f t="shared" si="54"/>
        <v>1.7969952675172034</v>
      </c>
      <c r="W107" s="2"/>
    </row>
    <row r="108" spans="1:34" x14ac:dyDescent="0.25">
      <c r="A108" t="s">
        <v>142</v>
      </c>
      <c r="B108" t="s">
        <v>642</v>
      </c>
      <c r="C108" t="s">
        <v>510</v>
      </c>
      <c r="D108">
        <v>121</v>
      </c>
      <c r="E108" t="s">
        <v>143</v>
      </c>
      <c r="F108" t="s">
        <v>634</v>
      </c>
      <c r="G108">
        <v>7</v>
      </c>
      <c r="H108" t="s">
        <v>597</v>
      </c>
      <c r="I108" t="s">
        <v>496</v>
      </c>
      <c r="J108">
        <v>10957</v>
      </c>
      <c r="K108" s="2">
        <v>2525.0300000000143</v>
      </c>
      <c r="L108" s="2">
        <v>4641.9600000000009</v>
      </c>
      <c r="M108" s="2">
        <v>558.23511328699976</v>
      </c>
      <c r="N108" s="3">
        <f t="shared" si="46"/>
        <v>3.7921835255669967</v>
      </c>
      <c r="O108" s="4">
        <f t="shared" si="47"/>
        <v>379.2183525566997</v>
      </c>
      <c r="P108" s="4">
        <f t="shared" si="48"/>
        <v>37921.835255669968</v>
      </c>
      <c r="Q108" s="4">
        <f t="shared" si="49"/>
        <v>3.7921835255669967</v>
      </c>
      <c r="R108" s="4">
        <f t="shared" si="50"/>
        <v>379.2183525566997</v>
      </c>
      <c r="S108" s="4">
        <f t="shared" si="51"/>
        <v>37921.835255669968</v>
      </c>
      <c r="T108" s="4">
        <f t="shared" si="52"/>
        <v>37.921835255669961</v>
      </c>
      <c r="U108" s="2">
        <f t="shared" si="53"/>
        <v>3.7921835255669971</v>
      </c>
      <c r="V108" s="2">
        <f t="shared" si="54"/>
        <v>1.8960917627834983</v>
      </c>
      <c r="W108" s="2"/>
    </row>
    <row r="109" spans="1:34" x14ac:dyDescent="0.25">
      <c r="A109" t="s">
        <v>226</v>
      </c>
      <c r="B109" t="s">
        <v>643</v>
      </c>
      <c r="C109" t="s">
        <v>510</v>
      </c>
      <c r="D109">
        <v>105</v>
      </c>
      <c r="E109" t="s">
        <v>227</v>
      </c>
      <c r="F109" t="s">
        <v>588</v>
      </c>
      <c r="G109">
        <v>7</v>
      </c>
      <c r="H109" t="s">
        <v>575</v>
      </c>
      <c r="I109" t="s">
        <v>496</v>
      </c>
      <c r="J109">
        <v>10957</v>
      </c>
      <c r="K109" s="2">
        <v>2165.2599999999829</v>
      </c>
      <c r="L109" s="2">
        <v>4190.6600000000071</v>
      </c>
      <c r="M109" s="2">
        <v>401.94938931486985</v>
      </c>
      <c r="N109" s="3">
        <f t="shared" si="46"/>
        <v>5.0389428466413539</v>
      </c>
      <c r="O109" s="4">
        <f t="shared" si="47"/>
        <v>503.8942846641354</v>
      </c>
      <c r="P109" s="4">
        <f t="shared" si="48"/>
        <v>50389.428466413541</v>
      </c>
      <c r="Q109" s="4">
        <f t="shared" si="49"/>
        <v>5.0389428466413539</v>
      </c>
      <c r="R109" s="4">
        <f t="shared" si="50"/>
        <v>503.8942846641354</v>
      </c>
      <c r="S109" s="4">
        <f t="shared" si="51"/>
        <v>50389.428466413541</v>
      </c>
      <c r="T109" s="4">
        <f t="shared" si="52"/>
        <v>50.389428466413534</v>
      </c>
      <c r="U109" s="2">
        <f t="shared" si="53"/>
        <v>5.0389428466413539</v>
      </c>
      <c r="V109" s="2">
        <f t="shared" si="54"/>
        <v>2.519471423320677</v>
      </c>
      <c r="W109" s="2"/>
    </row>
    <row r="110" spans="1:34" x14ac:dyDescent="0.25">
      <c r="A110" t="s">
        <v>192</v>
      </c>
      <c r="B110" t="s">
        <v>644</v>
      </c>
      <c r="C110" t="s">
        <v>498</v>
      </c>
      <c r="D110">
        <v>257</v>
      </c>
      <c r="E110" t="s">
        <v>193</v>
      </c>
      <c r="F110" t="s">
        <v>645</v>
      </c>
      <c r="G110">
        <v>8</v>
      </c>
      <c r="H110" t="s">
        <v>526</v>
      </c>
      <c r="I110" t="s">
        <v>495</v>
      </c>
      <c r="J110">
        <v>10957</v>
      </c>
      <c r="K110" s="2">
        <v>4640.8500000000313</v>
      </c>
      <c r="L110" s="2">
        <v>4755.7399999999889</v>
      </c>
      <c r="M110" s="2">
        <v>1707.209342681002</v>
      </c>
      <c r="N110" s="3">
        <f t="shared" si="46"/>
        <v>6.7296960675914702E-2</v>
      </c>
      <c r="O110" s="4">
        <f t="shared" si="47"/>
        <v>6.7296960675914708</v>
      </c>
      <c r="P110" s="4">
        <f t="shared" si="48"/>
        <v>672.96960675914704</v>
      </c>
      <c r="Q110" s="4">
        <f t="shared" si="49"/>
        <v>6.7296960675914702E-2</v>
      </c>
      <c r="R110" s="4">
        <f t="shared" si="50"/>
        <v>6.7296960675914708</v>
      </c>
      <c r="S110" s="4">
        <f t="shared" si="51"/>
        <v>672.96960675914704</v>
      </c>
      <c r="T110" s="4">
        <f t="shared" si="52"/>
        <v>0.67296960675914697</v>
      </c>
      <c r="U110" s="2">
        <f t="shared" si="53"/>
        <v>6.7296960675914702E-2</v>
      </c>
      <c r="V110" s="2">
        <f t="shared" si="54"/>
        <v>3.3648480337957351E-2</v>
      </c>
      <c r="W110" s="2"/>
    </row>
    <row r="111" spans="1:34" x14ac:dyDescent="0.25">
      <c r="A111" t="s">
        <v>188</v>
      </c>
      <c r="B111" t="s">
        <v>646</v>
      </c>
      <c r="C111" t="s">
        <v>498</v>
      </c>
      <c r="D111">
        <v>93</v>
      </c>
      <c r="E111" t="s">
        <v>189</v>
      </c>
      <c r="F111" t="s">
        <v>645</v>
      </c>
      <c r="G111">
        <v>8</v>
      </c>
      <c r="H111" t="s">
        <v>647</v>
      </c>
      <c r="I111" t="s">
        <v>496</v>
      </c>
      <c r="J111">
        <v>10957</v>
      </c>
      <c r="K111" s="2">
        <v>4745.6200000000308</v>
      </c>
      <c r="L111" s="2">
        <v>4960.009999999982</v>
      </c>
      <c r="M111" s="2">
        <v>1744.2901177219965</v>
      </c>
      <c r="N111" s="3">
        <f t="shared" si="46"/>
        <v>0.12290959962551397</v>
      </c>
      <c r="O111" s="4">
        <f t="shared" si="47"/>
        <v>12.290959962551398</v>
      </c>
      <c r="P111" s="4">
        <f t="shared" si="48"/>
        <v>1229.0959962551397</v>
      </c>
      <c r="Q111" s="4">
        <f t="shared" si="49"/>
        <v>0.12290959962551397</v>
      </c>
      <c r="R111" s="4">
        <f t="shared" si="50"/>
        <v>12.290959962551398</v>
      </c>
      <c r="S111" s="4">
        <f t="shared" si="51"/>
        <v>1229.0959962551397</v>
      </c>
      <c r="T111" s="4">
        <f t="shared" si="52"/>
        <v>1.2290959962551395</v>
      </c>
      <c r="U111" s="2">
        <f t="shared" si="53"/>
        <v>0.12290959962551398</v>
      </c>
      <c r="V111" s="2">
        <f t="shared" si="54"/>
        <v>6.1454799812756984E-2</v>
      </c>
      <c r="W111" s="2"/>
    </row>
    <row r="112" spans="1:34" x14ac:dyDescent="0.25">
      <c r="A112" t="s">
        <v>186</v>
      </c>
      <c r="B112" t="s">
        <v>648</v>
      </c>
      <c r="C112" t="s">
        <v>498</v>
      </c>
      <c r="D112">
        <v>41</v>
      </c>
      <c r="E112" t="s">
        <v>187</v>
      </c>
      <c r="F112" t="s">
        <v>645</v>
      </c>
      <c r="G112">
        <v>8</v>
      </c>
      <c r="H112" t="s">
        <v>535</v>
      </c>
      <c r="I112" t="s">
        <v>496</v>
      </c>
      <c r="J112">
        <v>10957</v>
      </c>
      <c r="K112" s="2">
        <v>4054.8200000000338</v>
      </c>
      <c r="L112" s="2">
        <v>4789.5199999999659</v>
      </c>
      <c r="M112" s="2">
        <v>1544.1839023618002</v>
      </c>
      <c r="N112" s="3">
        <f t="shared" si="46"/>
        <v>0.47578529919669688</v>
      </c>
      <c r="O112" s="4">
        <f t="shared" si="47"/>
        <v>47.578529919669684</v>
      </c>
      <c r="P112" s="4">
        <f t="shared" si="48"/>
        <v>4757.8529919669691</v>
      </c>
      <c r="Q112" s="4">
        <f t="shared" si="49"/>
        <v>0.47578529919669688</v>
      </c>
      <c r="R112" s="4">
        <f t="shared" si="50"/>
        <v>47.578529919669684</v>
      </c>
      <c r="S112" s="4">
        <f t="shared" si="51"/>
        <v>4757.8529919669691</v>
      </c>
      <c r="T112" s="4">
        <f t="shared" si="52"/>
        <v>4.7578529919669688</v>
      </c>
      <c r="U112" s="2">
        <f t="shared" si="53"/>
        <v>0.47578529919669682</v>
      </c>
      <c r="V112" s="2">
        <f t="shared" si="54"/>
        <v>0.23789264959834847</v>
      </c>
      <c r="W112" s="2"/>
    </row>
    <row r="113" spans="1:23" x14ac:dyDescent="0.25">
      <c r="A113" t="s">
        <v>402</v>
      </c>
      <c r="B113" t="s">
        <v>649</v>
      </c>
      <c r="C113" t="s">
        <v>498</v>
      </c>
      <c r="D113">
        <v>205</v>
      </c>
      <c r="E113" t="s">
        <v>403</v>
      </c>
      <c r="F113" t="s">
        <v>613</v>
      </c>
      <c r="G113">
        <v>8</v>
      </c>
      <c r="H113" t="s">
        <v>526</v>
      </c>
      <c r="I113" t="s">
        <v>495</v>
      </c>
      <c r="J113">
        <v>10957</v>
      </c>
      <c r="K113" s="2">
        <v>3991.6400000000326</v>
      </c>
      <c r="L113" s="2">
        <v>5428.339999999982</v>
      </c>
      <c r="M113" s="2">
        <v>1297.0260562340179</v>
      </c>
      <c r="N113" s="3">
        <f t="shared" si="46"/>
        <v>1.1076878472060014</v>
      </c>
      <c r="O113" s="4">
        <f t="shared" si="47"/>
        <v>110.76878472060014</v>
      </c>
      <c r="P113" s="4">
        <f t="shared" si="48"/>
        <v>11076.878472060014</v>
      </c>
      <c r="Q113" s="4">
        <f t="shared" si="49"/>
        <v>1.1076878472060014</v>
      </c>
      <c r="R113" s="4">
        <f t="shared" si="50"/>
        <v>110.76878472060014</v>
      </c>
      <c r="S113" s="4">
        <f t="shared" si="51"/>
        <v>11076.878472060014</v>
      </c>
      <c r="T113" s="4">
        <f t="shared" si="52"/>
        <v>11.076878472060013</v>
      </c>
      <c r="U113" s="2">
        <f t="shared" si="53"/>
        <v>1.1076878472060014</v>
      </c>
      <c r="V113" s="2">
        <f t="shared" si="54"/>
        <v>0.55384392360300072</v>
      </c>
      <c r="W113" s="2"/>
    </row>
    <row r="114" spans="1:23" x14ac:dyDescent="0.25">
      <c r="A114" t="s">
        <v>224</v>
      </c>
      <c r="B114" t="s">
        <v>650</v>
      </c>
      <c r="C114" t="s">
        <v>510</v>
      </c>
      <c r="D114">
        <v>97</v>
      </c>
      <c r="E114" t="s">
        <v>225</v>
      </c>
      <c r="F114" t="s">
        <v>588</v>
      </c>
      <c r="G114">
        <v>9</v>
      </c>
      <c r="H114" t="s">
        <v>575</v>
      </c>
      <c r="I114" t="s">
        <v>496</v>
      </c>
      <c r="J114">
        <v>10957</v>
      </c>
      <c r="K114" s="2">
        <v>1859.2399999999843</v>
      </c>
      <c r="L114" s="2">
        <v>2995.5200000000191</v>
      </c>
      <c r="M114" s="2">
        <v>324.03943782019957</v>
      </c>
      <c r="N114" s="3">
        <f t="shared" si="46"/>
        <v>3.5066102065962874</v>
      </c>
      <c r="O114" s="4">
        <f t="shared" si="47"/>
        <v>350.66102065962872</v>
      </c>
      <c r="P114" s="4">
        <f t="shared" si="48"/>
        <v>35066.102065962878</v>
      </c>
      <c r="Q114" s="4">
        <f t="shared" si="49"/>
        <v>3.5066102065962874</v>
      </c>
      <c r="R114" s="4">
        <f t="shared" si="50"/>
        <v>350.66102065962872</v>
      </c>
      <c r="S114" s="4">
        <f t="shared" si="51"/>
        <v>35066.102065962878</v>
      </c>
      <c r="T114" s="4">
        <f t="shared" si="52"/>
        <v>35.066102065962873</v>
      </c>
      <c r="U114" s="2">
        <f t="shared" si="53"/>
        <v>3.506610206596287</v>
      </c>
      <c r="V114" s="2">
        <f t="shared" si="54"/>
        <v>1.7533051032981439</v>
      </c>
      <c r="W114" s="2"/>
    </row>
    <row r="115" spans="1:23" x14ac:dyDescent="0.25">
      <c r="A115" t="s">
        <v>274</v>
      </c>
      <c r="B115" t="s">
        <v>651</v>
      </c>
      <c r="C115" t="s">
        <v>510</v>
      </c>
      <c r="D115">
        <v>93</v>
      </c>
      <c r="E115" t="s">
        <v>275</v>
      </c>
      <c r="F115" t="s">
        <v>652</v>
      </c>
      <c r="G115">
        <v>9</v>
      </c>
      <c r="H115" t="s">
        <v>653</v>
      </c>
      <c r="I115" t="s">
        <v>495</v>
      </c>
      <c r="J115">
        <v>10957</v>
      </c>
      <c r="K115" s="2">
        <v>1486.6499999999808</v>
      </c>
      <c r="L115" s="2">
        <v>3900.5600000000272</v>
      </c>
      <c r="M115" s="2">
        <v>248.57672804149982</v>
      </c>
      <c r="N115" s="3">
        <f t="shared" si="46"/>
        <v>9.7109251498275597</v>
      </c>
      <c r="O115" s="4">
        <f t="shared" si="47"/>
        <v>971.09251498275603</v>
      </c>
      <c r="P115" s="4">
        <f t="shared" si="48"/>
        <v>97109.251498275597</v>
      </c>
      <c r="Q115" s="4">
        <f t="shared" si="49"/>
        <v>9.7109251498275597</v>
      </c>
      <c r="R115" s="4">
        <f t="shared" si="50"/>
        <v>971.09251498275603</v>
      </c>
      <c r="S115" s="4">
        <f t="shared" si="51"/>
        <v>97109.251498275597</v>
      </c>
      <c r="T115" s="4">
        <f t="shared" si="52"/>
        <v>97.109251498275597</v>
      </c>
      <c r="U115" s="2">
        <f t="shared" si="53"/>
        <v>9.7109251498275597</v>
      </c>
      <c r="V115" s="2">
        <f t="shared" si="54"/>
        <v>4.8554625749137799</v>
      </c>
      <c r="W115" s="2"/>
    </row>
    <row r="116" spans="1:23" x14ac:dyDescent="0.25">
      <c r="A116" t="s">
        <v>278</v>
      </c>
      <c r="B116" t="s">
        <v>654</v>
      </c>
      <c r="C116" t="s">
        <v>510</v>
      </c>
      <c r="D116">
        <v>273</v>
      </c>
      <c r="E116" t="s">
        <v>279</v>
      </c>
      <c r="F116" t="s">
        <v>652</v>
      </c>
      <c r="G116">
        <v>9</v>
      </c>
      <c r="H116" t="s">
        <v>653</v>
      </c>
      <c r="I116" t="s">
        <v>495</v>
      </c>
      <c r="J116">
        <v>10227</v>
      </c>
      <c r="K116" s="2">
        <v>1341.7899999999875</v>
      </c>
      <c r="L116" s="2">
        <v>4064.0100000000384</v>
      </c>
      <c r="M116" s="2">
        <v>221.33519735144475</v>
      </c>
      <c r="N116" s="3">
        <f t="shared" si="46"/>
        <v>12.299083166956057</v>
      </c>
      <c r="O116" s="4">
        <f t="shared" si="47"/>
        <v>1229.9083166956059</v>
      </c>
      <c r="P116" s="4">
        <f t="shared" si="48"/>
        <v>122990.83166956058</v>
      </c>
      <c r="Q116" s="4">
        <f t="shared" si="49"/>
        <v>12.299083166956057</v>
      </c>
      <c r="R116" s="4">
        <f t="shared" si="50"/>
        <v>1229.9083166956059</v>
      </c>
      <c r="S116" s="4">
        <f t="shared" si="51"/>
        <v>122990.83166956058</v>
      </c>
      <c r="T116" s="4">
        <f t="shared" si="52"/>
        <v>122.99083166956056</v>
      </c>
      <c r="U116" s="2">
        <f t="shared" si="53"/>
        <v>12.299083166956059</v>
      </c>
      <c r="V116" s="2">
        <f t="shared" si="54"/>
        <v>6.1495415834780287</v>
      </c>
      <c r="W116" s="2"/>
    </row>
    <row r="117" spans="1:23" x14ac:dyDescent="0.25">
      <c r="A117" t="s">
        <v>238</v>
      </c>
      <c r="B117" t="s">
        <v>655</v>
      </c>
      <c r="C117" t="s">
        <v>498</v>
      </c>
      <c r="D117">
        <v>269</v>
      </c>
      <c r="E117" t="s">
        <v>239</v>
      </c>
      <c r="F117" t="s">
        <v>656</v>
      </c>
      <c r="G117">
        <v>10</v>
      </c>
      <c r="H117" t="s">
        <v>545</v>
      </c>
      <c r="I117" t="s">
        <v>496</v>
      </c>
      <c r="J117">
        <v>10957</v>
      </c>
      <c r="K117" s="2">
        <v>3282.2600000000239</v>
      </c>
      <c r="L117" s="2">
        <v>4885.9599999999864</v>
      </c>
      <c r="M117" s="2">
        <v>906.90898651399891</v>
      </c>
      <c r="N117" s="3">
        <f t="shared" si="46"/>
        <v>1.768314157040507</v>
      </c>
      <c r="O117" s="4">
        <f t="shared" si="47"/>
        <v>176.8314157040507</v>
      </c>
      <c r="P117" s="4">
        <f t="shared" si="48"/>
        <v>17683.141570405071</v>
      </c>
      <c r="Q117" s="4">
        <f t="shared" si="49"/>
        <v>1.768314157040507</v>
      </c>
      <c r="R117" s="4">
        <f t="shared" si="50"/>
        <v>176.8314157040507</v>
      </c>
      <c r="S117" s="4">
        <f t="shared" si="51"/>
        <v>17683.141570405071</v>
      </c>
      <c r="T117" s="4">
        <f t="shared" si="52"/>
        <v>17.68314157040507</v>
      </c>
      <c r="U117" s="2">
        <f t="shared" si="53"/>
        <v>1.768314157040507</v>
      </c>
      <c r="V117" s="2">
        <f t="shared" si="54"/>
        <v>0.88415707852025349</v>
      </c>
      <c r="W117" s="2"/>
    </row>
    <row r="118" spans="1:23" x14ac:dyDescent="0.25">
      <c r="A118" t="s">
        <v>232</v>
      </c>
      <c r="B118" t="s">
        <v>657</v>
      </c>
      <c r="C118" t="s">
        <v>498</v>
      </c>
      <c r="D118">
        <v>49</v>
      </c>
      <c r="E118" t="s">
        <v>233</v>
      </c>
      <c r="F118" t="s">
        <v>656</v>
      </c>
      <c r="G118">
        <v>10</v>
      </c>
      <c r="H118" t="s">
        <v>597</v>
      </c>
      <c r="I118" t="s">
        <v>496</v>
      </c>
      <c r="J118">
        <v>7670</v>
      </c>
      <c r="K118" s="2">
        <v>2141.5699999999943</v>
      </c>
      <c r="L118" s="2">
        <v>3325.0100000000166</v>
      </c>
      <c r="M118" s="2">
        <v>550.82716467799935</v>
      </c>
      <c r="N118" s="3">
        <f t="shared" si="46"/>
        <v>2.1484779180994709</v>
      </c>
      <c r="O118" s="4">
        <f t="shared" si="47"/>
        <v>214.84779180994707</v>
      </c>
      <c r="P118" s="4">
        <f t="shared" si="48"/>
        <v>21484.779180994708</v>
      </c>
      <c r="Q118" s="4">
        <f t="shared" si="49"/>
        <v>2.1484779180994709</v>
      </c>
      <c r="R118" s="4">
        <f t="shared" si="50"/>
        <v>214.84779180994707</v>
      </c>
      <c r="S118" s="4">
        <f t="shared" si="51"/>
        <v>21484.779180994708</v>
      </c>
      <c r="T118" s="4">
        <f t="shared" si="52"/>
        <v>21.484779180994707</v>
      </c>
      <c r="U118" s="2">
        <f t="shared" si="53"/>
        <v>2.1484779180994709</v>
      </c>
      <c r="V118" s="2">
        <f t="shared" si="54"/>
        <v>1.0742389590497354</v>
      </c>
      <c r="W118" s="2"/>
    </row>
    <row r="119" spans="1:23" x14ac:dyDescent="0.25">
      <c r="A119" t="s">
        <v>234</v>
      </c>
      <c r="B119" t="s">
        <v>658</v>
      </c>
      <c r="C119" t="s">
        <v>498</v>
      </c>
      <c r="D119">
        <v>53</v>
      </c>
      <c r="E119" t="s">
        <v>235</v>
      </c>
      <c r="F119" t="s">
        <v>656</v>
      </c>
      <c r="G119">
        <v>10</v>
      </c>
      <c r="H119" t="s">
        <v>597</v>
      </c>
      <c r="I119" t="s">
        <v>496</v>
      </c>
      <c r="J119">
        <v>6574</v>
      </c>
      <c r="K119" s="2">
        <v>1743.4099999999944</v>
      </c>
      <c r="L119" s="2">
        <v>2951.3900000000062</v>
      </c>
      <c r="M119" s="2">
        <v>472.44776413600027</v>
      </c>
      <c r="N119" s="3">
        <f t="shared" si="46"/>
        <v>2.5568540941433664</v>
      </c>
      <c r="O119" s="4">
        <f t="shared" si="47"/>
        <v>255.68540941433665</v>
      </c>
      <c r="P119" s="4">
        <f t="shared" si="48"/>
        <v>25568.540941433668</v>
      </c>
      <c r="Q119" s="4">
        <f t="shared" si="49"/>
        <v>2.5568540941433664</v>
      </c>
      <c r="R119" s="4">
        <f t="shared" si="50"/>
        <v>255.68540941433665</v>
      </c>
      <c r="S119" s="4">
        <f t="shared" si="51"/>
        <v>25568.540941433668</v>
      </c>
      <c r="T119" s="4">
        <f t="shared" si="52"/>
        <v>25.568540941433664</v>
      </c>
      <c r="U119" s="2">
        <f t="shared" si="53"/>
        <v>2.5568540941433664</v>
      </c>
      <c r="V119" s="2">
        <f t="shared" si="54"/>
        <v>1.2784270470716834</v>
      </c>
      <c r="W119" s="2"/>
    </row>
    <row r="120" spans="1:23" x14ac:dyDescent="0.25">
      <c r="A120" t="s">
        <v>236</v>
      </c>
      <c r="B120" t="s">
        <v>659</v>
      </c>
      <c r="C120" t="s">
        <v>498</v>
      </c>
      <c r="D120">
        <v>265</v>
      </c>
      <c r="E120" t="s">
        <v>237</v>
      </c>
      <c r="F120" t="s">
        <v>656</v>
      </c>
      <c r="G120">
        <v>10</v>
      </c>
      <c r="H120" t="s">
        <v>597</v>
      </c>
      <c r="I120" t="s">
        <v>496</v>
      </c>
      <c r="J120">
        <v>10957</v>
      </c>
      <c r="K120" s="2">
        <v>2871.1100000000133</v>
      </c>
      <c r="L120" s="2">
        <v>4916.8000000000447</v>
      </c>
      <c r="M120" s="2">
        <v>703.61284041399972</v>
      </c>
      <c r="N120" s="3">
        <f t="shared" si="46"/>
        <v>2.9074085668993264</v>
      </c>
      <c r="O120" s="4">
        <f t="shared" si="47"/>
        <v>290.74085668993263</v>
      </c>
      <c r="P120" s="4">
        <f t="shared" si="48"/>
        <v>29074.085668993263</v>
      </c>
      <c r="Q120" s="4">
        <f t="shared" si="49"/>
        <v>2.9074085668993264</v>
      </c>
      <c r="R120" s="4">
        <f t="shared" si="50"/>
        <v>290.74085668993263</v>
      </c>
      <c r="S120" s="4">
        <f t="shared" si="51"/>
        <v>29074.085668993263</v>
      </c>
      <c r="T120" s="4">
        <f t="shared" si="52"/>
        <v>29.074085668993263</v>
      </c>
      <c r="U120" s="2">
        <f t="shared" si="53"/>
        <v>2.9074085668993264</v>
      </c>
      <c r="V120" s="2">
        <f t="shared" si="54"/>
        <v>1.4537042834496632</v>
      </c>
      <c r="W120" s="2"/>
    </row>
    <row r="121" spans="1:23" x14ac:dyDescent="0.25">
      <c r="A121" t="s">
        <v>176</v>
      </c>
      <c r="B121" t="s">
        <v>660</v>
      </c>
      <c r="C121" t="s">
        <v>498</v>
      </c>
      <c r="D121">
        <v>273</v>
      </c>
      <c r="E121" t="s">
        <v>177</v>
      </c>
      <c r="F121" t="s">
        <v>661</v>
      </c>
      <c r="G121">
        <v>10</v>
      </c>
      <c r="H121" t="s">
        <v>597</v>
      </c>
      <c r="I121" t="s">
        <v>495</v>
      </c>
      <c r="J121">
        <v>10957</v>
      </c>
      <c r="K121" s="2">
        <v>2685.0200000000127</v>
      </c>
      <c r="L121" s="2">
        <v>4866.8799999999856</v>
      </c>
      <c r="M121" s="2">
        <v>683.47313578899934</v>
      </c>
      <c r="N121" s="3">
        <f t="shared" si="46"/>
        <v>3.1923127417162345</v>
      </c>
      <c r="O121" s="4">
        <f t="shared" si="47"/>
        <v>319.23127417162345</v>
      </c>
      <c r="P121" s="4">
        <f t="shared" si="48"/>
        <v>31923.127417162344</v>
      </c>
      <c r="Q121" s="4">
        <f t="shared" si="49"/>
        <v>3.1923127417162345</v>
      </c>
      <c r="R121" s="4">
        <f t="shared" si="50"/>
        <v>319.23127417162345</v>
      </c>
      <c r="S121" s="4">
        <f t="shared" si="51"/>
        <v>31923.127417162344</v>
      </c>
      <c r="T121" s="4">
        <f t="shared" si="52"/>
        <v>31.923127417162345</v>
      </c>
      <c r="U121" s="2">
        <f t="shared" si="53"/>
        <v>3.1923127417162345</v>
      </c>
      <c r="V121" s="2">
        <f t="shared" si="54"/>
        <v>1.5961563708581172</v>
      </c>
      <c r="W121" s="2"/>
    </row>
    <row r="122" spans="1:23" x14ac:dyDescent="0.25">
      <c r="A122" t="s">
        <v>288</v>
      </c>
      <c r="B122" t="s">
        <v>662</v>
      </c>
      <c r="C122" t="s">
        <v>503</v>
      </c>
      <c r="D122">
        <v>309</v>
      </c>
      <c r="E122" t="s">
        <v>289</v>
      </c>
      <c r="F122" t="s">
        <v>663</v>
      </c>
      <c r="G122">
        <v>10</v>
      </c>
      <c r="H122" t="s">
        <v>597</v>
      </c>
      <c r="I122" t="s">
        <v>495</v>
      </c>
      <c r="J122">
        <v>10957</v>
      </c>
      <c r="K122" s="2">
        <v>2311.8199999999947</v>
      </c>
      <c r="L122" s="2">
        <v>4577.6499999999987</v>
      </c>
      <c r="M122" s="2">
        <v>495.15702035426978</v>
      </c>
      <c r="N122" s="3">
        <f t="shared" si="46"/>
        <v>4.5759827829541253</v>
      </c>
      <c r="O122" s="4">
        <f t="shared" si="47"/>
        <v>457.59827829541257</v>
      </c>
      <c r="P122" s="4">
        <f t="shared" si="48"/>
        <v>45759.82782954126</v>
      </c>
      <c r="Q122" s="4">
        <f t="shared" si="49"/>
        <v>4.5759827829541253</v>
      </c>
      <c r="R122" s="4">
        <f t="shared" si="50"/>
        <v>457.59827829541257</v>
      </c>
      <c r="S122" s="4">
        <f t="shared" si="51"/>
        <v>45759.82782954126</v>
      </c>
      <c r="T122" s="4">
        <f t="shared" si="52"/>
        <v>45.759827829541251</v>
      </c>
      <c r="U122" s="2">
        <f t="shared" si="53"/>
        <v>4.5759827829541253</v>
      </c>
      <c r="V122" s="2">
        <f t="shared" si="54"/>
        <v>2.2879913914770631</v>
      </c>
      <c r="W122" s="2"/>
    </row>
    <row r="123" spans="1:23" x14ac:dyDescent="0.25">
      <c r="A123" t="s">
        <v>146</v>
      </c>
      <c r="B123" t="s">
        <v>664</v>
      </c>
      <c r="C123" t="s">
        <v>510</v>
      </c>
      <c r="D123">
        <v>141</v>
      </c>
      <c r="E123" t="s">
        <v>147</v>
      </c>
      <c r="F123" t="s">
        <v>634</v>
      </c>
      <c r="G123">
        <v>10</v>
      </c>
      <c r="H123" t="s">
        <v>597</v>
      </c>
      <c r="I123" t="s">
        <v>496</v>
      </c>
      <c r="J123">
        <v>10957</v>
      </c>
      <c r="K123" s="2">
        <v>1973.9899999999843</v>
      </c>
      <c r="L123" s="2">
        <v>4559.5200000000268</v>
      </c>
      <c r="M123" s="2">
        <v>371.78940467300043</v>
      </c>
      <c r="N123" s="3">
        <f t="shared" si="46"/>
        <v>6.95428639843594</v>
      </c>
      <c r="O123" s="4">
        <f t="shared" si="47"/>
        <v>695.42863984359406</v>
      </c>
      <c r="P123" s="4">
        <f t="shared" si="48"/>
        <v>69542.863984359399</v>
      </c>
      <c r="Q123" s="4">
        <f t="shared" si="49"/>
        <v>6.95428639843594</v>
      </c>
      <c r="R123" s="4">
        <f t="shared" si="50"/>
        <v>695.42863984359406</v>
      </c>
      <c r="S123" s="4">
        <f t="shared" si="51"/>
        <v>69542.863984359399</v>
      </c>
      <c r="T123" s="4">
        <f t="shared" si="52"/>
        <v>69.5428639843594</v>
      </c>
      <c r="U123" s="2">
        <f t="shared" si="53"/>
        <v>6.9542863984359409</v>
      </c>
      <c r="V123" s="2">
        <f t="shared" si="54"/>
        <v>3.47714319921797</v>
      </c>
      <c r="W123" s="2"/>
    </row>
    <row r="124" spans="1:23" x14ac:dyDescent="0.25">
      <c r="A124" t="s">
        <v>390</v>
      </c>
      <c r="B124" t="s">
        <v>665</v>
      </c>
      <c r="C124" t="s">
        <v>510</v>
      </c>
      <c r="D124">
        <v>145</v>
      </c>
      <c r="E124" t="s">
        <v>391</v>
      </c>
      <c r="F124" t="s">
        <v>666</v>
      </c>
      <c r="G124">
        <v>10</v>
      </c>
      <c r="H124" t="s">
        <v>597</v>
      </c>
      <c r="I124" t="s">
        <v>496</v>
      </c>
      <c r="J124">
        <v>10957</v>
      </c>
      <c r="K124" s="2">
        <v>1820.7899999999856</v>
      </c>
      <c r="L124" s="2">
        <v>4527.9900000000516</v>
      </c>
      <c r="M124" s="2">
        <v>341.78069220400016</v>
      </c>
      <c r="N124" s="3">
        <f t="shared" si="46"/>
        <v>7.9208687376178863</v>
      </c>
      <c r="O124" s="4">
        <f t="shared" si="47"/>
        <v>792.08687376178875</v>
      </c>
      <c r="P124" s="4">
        <f t="shared" si="48"/>
        <v>79208.687376178874</v>
      </c>
      <c r="Q124" s="4">
        <f t="shared" si="49"/>
        <v>7.9208687376178863</v>
      </c>
      <c r="R124" s="4">
        <f t="shared" si="50"/>
        <v>792.08687376178875</v>
      </c>
      <c r="S124" s="4">
        <f t="shared" si="51"/>
        <v>79208.687376178874</v>
      </c>
      <c r="T124" s="4">
        <f t="shared" si="52"/>
        <v>79.208687376178858</v>
      </c>
      <c r="U124" s="2">
        <f t="shared" si="53"/>
        <v>7.9208687376178872</v>
      </c>
      <c r="V124" s="2">
        <f t="shared" si="54"/>
        <v>3.9604343688089436</v>
      </c>
      <c r="W124" s="2"/>
    </row>
    <row r="125" spans="1:23" x14ac:dyDescent="0.25">
      <c r="A125" t="s">
        <v>282</v>
      </c>
      <c r="B125" t="s">
        <v>667</v>
      </c>
      <c r="C125" t="s">
        <v>510</v>
      </c>
      <c r="D125">
        <v>137</v>
      </c>
      <c r="E125" t="s">
        <v>283</v>
      </c>
      <c r="F125" t="s">
        <v>663</v>
      </c>
      <c r="G125">
        <v>10</v>
      </c>
      <c r="H125" t="s">
        <v>597</v>
      </c>
      <c r="I125" t="s">
        <v>496</v>
      </c>
      <c r="J125">
        <v>10957</v>
      </c>
      <c r="K125" s="2">
        <v>1919.489999999988</v>
      </c>
      <c r="L125" s="2">
        <v>5047.830000000049</v>
      </c>
      <c r="M125" s="2">
        <v>369.04160454120006</v>
      </c>
      <c r="N125" s="3">
        <f t="shared" si="46"/>
        <v>8.4769304097549547</v>
      </c>
      <c r="O125" s="4">
        <f t="shared" si="47"/>
        <v>847.69304097549548</v>
      </c>
      <c r="P125" s="4">
        <f t="shared" si="48"/>
        <v>84769.304097549553</v>
      </c>
      <c r="Q125" s="4">
        <f t="shared" si="49"/>
        <v>8.4769304097549547</v>
      </c>
      <c r="R125" s="4">
        <f t="shared" si="50"/>
        <v>847.69304097549548</v>
      </c>
      <c r="S125" s="4">
        <f t="shared" si="51"/>
        <v>84769.304097549553</v>
      </c>
      <c r="T125" s="4">
        <f t="shared" si="52"/>
        <v>84.769304097549536</v>
      </c>
      <c r="U125" s="2">
        <f t="shared" si="53"/>
        <v>8.4769304097549547</v>
      </c>
      <c r="V125" s="2">
        <f t="shared" si="54"/>
        <v>4.2384652048774774</v>
      </c>
      <c r="W125" s="2"/>
    </row>
    <row r="126" spans="1:23" x14ac:dyDescent="0.25">
      <c r="A126" t="s">
        <v>280</v>
      </c>
      <c r="B126" t="s">
        <v>668</v>
      </c>
      <c r="C126" t="s">
        <v>510</v>
      </c>
      <c r="D126">
        <v>125</v>
      </c>
      <c r="E126" t="s">
        <v>281</v>
      </c>
      <c r="F126" t="s">
        <v>663</v>
      </c>
      <c r="G126">
        <v>10</v>
      </c>
      <c r="H126" t="s">
        <v>669</v>
      </c>
      <c r="I126" t="s">
        <v>496</v>
      </c>
      <c r="J126">
        <v>10957</v>
      </c>
      <c r="K126" s="2">
        <v>1901.9899999999891</v>
      </c>
      <c r="L126" s="2">
        <v>5309.1100000000033</v>
      </c>
      <c r="M126" s="2">
        <v>375.63337172630008</v>
      </c>
      <c r="N126" s="3">
        <f t="shared" si="46"/>
        <v>9.0703336190336259</v>
      </c>
      <c r="O126" s="4">
        <f t="shared" si="47"/>
        <v>907.03336190336256</v>
      </c>
      <c r="P126" s="4">
        <f t="shared" si="48"/>
        <v>90703.336190336238</v>
      </c>
      <c r="Q126" s="4">
        <f t="shared" si="49"/>
        <v>9.0703336190336259</v>
      </c>
      <c r="R126" s="4">
        <f t="shared" si="50"/>
        <v>907.03336190336256</v>
      </c>
      <c r="S126" s="4">
        <f t="shared" si="51"/>
        <v>90703.336190336238</v>
      </c>
      <c r="T126" s="4">
        <f t="shared" si="52"/>
        <v>90.703336190336259</v>
      </c>
      <c r="U126" s="2">
        <f t="shared" si="53"/>
        <v>9.0703336190336259</v>
      </c>
      <c r="V126" s="2">
        <f t="shared" si="54"/>
        <v>4.5351668095168121</v>
      </c>
      <c r="W126" s="2"/>
    </row>
    <row r="127" spans="1:23" x14ac:dyDescent="0.25">
      <c r="A127" t="s">
        <v>388</v>
      </c>
      <c r="B127" t="s">
        <v>670</v>
      </c>
      <c r="C127" t="s">
        <v>510</v>
      </c>
      <c r="D127">
        <v>129</v>
      </c>
      <c r="E127" t="s">
        <v>389</v>
      </c>
      <c r="F127" t="s">
        <v>666</v>
      </c>
      <c r="G127">
        <v>10</v>
      </c>
      <c r="H127" t="s">
        <v>653</v>
      </c>
      <c r="I127" t="s">
        <v>496</v>
      </c>
      <c r="J127">
        <v>10957</v>
      </c>
      <c r="K127" s="2">
        <v>1533.8199999999852</v>
      </c>
      <c r="L127" s="2">
        <v>4404.6400000000485</v>
      </c>
      <c r="M127" s="2">
        <v>252.48139173049978</v>
      </c>
      <c r="N127" s="3">
        <f t="shared" si="46"/>
        <v>11.370422114372669</v>
      </c>
      <c r="O127" s="4">
        <f t="shared" si="47"/>
        <v>1137.0422114372668</v>
      </c>
      <c r="P127" s="4">
        <f t="shared" si="48"/>
        <v>113704.22114372668</v>
      </c>
      <c r="Q127" s="4">
        <f t="shared" si="49"/>
        <v>11.370422114372669</v>
      </c>
      <c r="R127" s="4">
        <f t="shared" si="50"/>
        <v>1137.0422114372668</v>
      </c>
      <c r="S127" s="4">
        <f t="shared" si="51"/>
        <v>113704.22114372668</v>
      </c>
      <c r="T127" s="4">
        <f t="shared" si="52"/>
        <v>113.70422114372668</v>
      </c>
      <c r="U127" s="2">
        <f t="shared" si="53"/>
        <v>11.370422114372667</v>
      </c>
      <c r="V127" s="2">
        <f t="shared" si="54"/>
        <v>5.6852110571863337</v>
      </c>
      <c r="W127" s="2"/>
    </row>
    <row r="128" spans="1:23" x14ac:dyDescent="0.25">
      <c r="A128" t="s">
        <v>392</v>
      </c>
      <c r="B128" t="s">
        <v>671</v>
      </c>
      <c r="C128" t="s">
        <v>510</v>
      </c>
      <c r="D128">
        <v>289</v>
      </c>
      <c r="E128" t="s">
        <v>393</v>
      </c>
      <c r="F128" t="s">
        <v>666</v>
      </c>
      <c r="G128">
        <v>10</v>
      </c>
      <c r="H128" t="s">
        <v>653</v>
      </c>
      <c r="I128" t="s">
        <v>496</v>
      </c>
      <c r="J128">
        <v>10957</v>
      </c>
      <c r="K128" s="2">
        <v>1428.0999999999906</v>
      </c>
      <c r="L128" s="2">
        <v>5018.5100000000548</v>
      </c>
      <c r="M128" s="2">
        <v>232.00045252670006</v>
      </c>
      <c r="N128" s="3">
        <f t="shared" si="46"/>
        <v>15.475874986006149</v>
      </c>
      <c r="O128" s="4">
        <f t="shared" si="47"/>
        <v>1547.5874986006149</v>
      </c>
      <c r="P128" s="4">
        <f t="shared" si="48"/>
        <v>154758.74986006148</v>
      </c>
      <c r="Q128" s="4">
        <f t="shared" si="49"/>
        <v>15.475874986006149</v>
      </c>
      <c r="R128" s="4">
        <f t="shared" si="50"/>
        <v>1547.5874986006149</v>
      </c>
      <c r="S128" s="4">
        <f t="shared" si="51"/>
        <v>154758.74986006148</v>
      </c>
      <c r="T128" s="4">
        <f t="shared" si="52"/>
        <v>154.75874986006147</v>
      </c>
      <c r="U128" s="2">
        <f t="shared" si="53"/>
        <v>15.475874986006149</v>
      </c>
      <c r="V128" s="2">
        <f t="shared" si="54"/>
        <v>7.7379374930030735</v>
      </c>
      <c r="W128" s="2"/>
    </row>
    <row r="129" spans="1:23" x14ac:dyDescent="0.25">
      <c r="A129" t="s">
        <v>246</v>
      </c>
      <c r="B129" t="s">
        <v>672</v>
      </c>
      <c r="C129" t="s">
        <v>510</v>
      </c>
      <c r="D129">
        <v>309</v>
      </c>
      <c r="E129" t="s">
        <v>247</v>
      </c>
      <c r="F129" t="s">
        <v>673</v>
      </c>
      <c r="G129">
        <v>10</v>
      </c>
      <c r="H129" t="s">
        <v>674</v>
      </c>
      <c r="I129" t="s">
        <v>496</v>
      </c>
      <c r="J129">
        <v>10957</v>
      </c>
      <c r="K129" s="2">
        <v>1366.4599999999855</v>
      </c>
      <c r="L129" s="2">
        <v>4082.9100000000276</v>
      </c>
      <c r="M129" s="2">
        <v>153.60082750329974</v>
      </c>
      <c r="N129" s="3">
        <f t="shared" si="46"/>
        <v>17.685126077473026</v>
      </c>
      <c r="O129" s="4">
        <f t="shared" si="47"/>
        <v>1768.5126077473024</v>
      </c>
      <c r="P129" s="4">
        <f t="shared" si="48"/>
        <v>176851.26077473024</v>
      </c>
      <c r="Q129" s="4">
        <f t="shared" si="49"/>
        <v>17.685126077473026</v>
      </c>
      <c r="R129" s="4">
        <f t="shared" si="50"/>
        <v>1768.5126077473024</v>
      </c>
      <c r="S129" s="4">
        <f t="shared" si="51"/>
        <v>176851.26077473024</v>
      </c>
      <c r="T129" s="4">
        <f t="shared" si="52"/>
        <v>176.85126077473024</v>
      </c>
      <c r="U129" s="2">
        <f t="shared" si="53"/>
        <v>17.685126077473022</v>
      </c>
      <c r="V129" s="2">
        <f t="shared" si="54"/>
        <v>8.8425630387365128</v>
      </c>
      <c r="W129" s="2"/>
    </row>
    <row r="130" spans="1:23" x14ac:dyDescent="0.25">
      <c r="A130" t="s">
        <v>284</v>
      </c>
      <c r="B130" t="s">
        <v>675</v>
      </c>
      <c r="C130" t="s">
        <v>510</v>
      </c>
      <c r="D130">
        <v>285</v>
      </c>
      <c r="E130" t="s">
        <v>285</v>
      </c>
      <c r="F130" t="s">
        <v>663</v>
      </c>
      <c r="G130">
        <v>10</v>
      </c>
      <c r="H130" t="s">
        <v>669</v>
      </c>
      <c r="I130" t="s">
        <v>496</v>
      </c>
      <c r="J130">
        <v>10957</v>
      </c>
      <c r="K130" s="2">
        <v>1473.3599999999913</v>
      </c>
      <c r="L130" s="2">
        <v>5365.9200000000419</v>
      </c>
      <c r="M130" s="2">
        <v>218.55639847799983</v>
      </c>
      <c r="N130" s="3">
        <f t="shared" si="46"/>
        <v>17.81032276843581</v>
      </c>
      <c r="O130" s="4">
        <f t="shared" si="47"/>
        <v>1781.0322768435813</v>
      </c>
      <c r="P130" s="4">
        <f t="shared" si="48"/>
        <v>178103.22768435813</v>
      </c>
      <c r="Q130" s="4">
        <f t="shared" si="49"/>
        <v>17.81032276843581</v>
      </c>
      <c r="R130" s="4">
        <f t="shared" si="50"/>
        <v>1781.0322768435813</v>
      </c>
      <c r="S130" s="4">
        <f t="shared" si="51"/>
        <v>178103.22768435813</v>
      </c>
      <c r="T130" s="4">
        <f t="shared" si="52"/>
        <v>178.1032276843581</v>
      </c>
      <c r="U130" s="2">
        <f t="shared" si="53"/>
        <v>17.810322768435814</v>
      </c>
      <c r="V130" s="2">
        <f t="shared" si="54"/>
        <v>8.9051613842179069</v>
      </c>
      <c r="W130" s="2"/>
    </row>
    <row r="131" spans="1:23" x14ac:dyDescent="0.25">
      <c r="A131" t="s">
        <v>276</v>
      </c>
      <c r="B131" t="s">
        <v>676</v>
      </c>
      <c r="C131" t="s">
        <v>510</v>
      </c>
      <c r="D131">
        <v>269</v>
      </c>
      <c r="E131" t="s">
        <v>277</v>
      </c>
      <c r="F131" t="s">
        <v>652</v>
      </c>
      <c r="G131">
        <v>10</v>
      </c>
      <c r="H131" t="s">
        <v>653</v>
      </c>
      <c r="I131" t="s">
        <v>496</v>
      </c>
      <c r="J131">
        <v>10957</v>
      </c>
      <c r="K131" s="2">
        <v>1181.6599999999867</v>
      </c>
      <c r="L131" s="2">
        <v>3936.0900000000329</v>
      </c>
      <c r="M131" s="2">
        <v>142.50712573700005</v>
      </c>
      <c r="N131" s="3">
        <f t="shared" ref="N131:N194" si="57">(L131-K131)*1/M131</f>
        <v>19.328366815027941</v>
      </c>
      <c r="O131" s="4">
        <f t="shared" ref="O131:O194" si="58">(L131-K131)*100/M131</f>
        <v>1932.8366815027941</v>
      </c>
      <c r="P131" s="4">
        <f t="shared" ref="P131:P194" si="59">(L131-K131)*10000/M131</f>
        <v>193283.66815027941</v>
      </c>
      <c r="Q131" s="4">
        <f t="shared" ref="Q131:Q194" si="60">IF(N131&lt;0,"",N131)</f>
        <v>19.328366815027941</v>
      </c>
      <c r="R131" s="4">
        <f t="shared" ref="R131:R194" si="61">IF(O131&lt;0,"",O131)</f>
        <v>1932.8366815027941</v>
      </c>
      <c r="S131" s="4">
        <f t="shared" ref="S131:S194" si="62">IF(P131&lt;0,"",P131)</f>
        <v>193283.66815027941</v>
      </c>
      <c r="T131" s="4">
        <f t="shared" ref="T131:T194" si="63">IF(N131&gt;=0,N131/0.1,"")</f>
        <v>193.2836681502794</v>
      </c>
      <c r="U131" s="2">
        <f t="shared" ref="U131:U194" si="64">IF(O131&gt;=0,O131/100,"")</f>
        <v>19.328366815027941</v>
      </c>
      <c r="V131" s="2">
        <f t="shared" ref="V131:V194" si="65">IF(P131&gt;=0,P131/20000,"")</f>
        <v>9.6641834075139705</v>
      </c>
      <c r="W131" s="2"/>
    </row>
    <row r="132" spans="1:23" x14ac:dyDescent="0.25">
      <c r="A132" t="s">
        <v>178</v>
      </c>
      <c r="B132" t="s">
        <v>677</v>
      </c>
      <c r="C132" t="s">
        <v>510</v>
      </c>
      <c r="D132">
        <v>205</v>
      </c>
      <c r="E132" t="s">
        <v>179</v>
      </c>
      <c r="F132" t="s">
        <v>661</v>
      </c>
      <c r="G132">
        <v>10</v>
      </c>
      <c r="H132" t="s">
        <v>669</v>
      </c>
      <c r="I132" t="s">
        <v>496</v>
      </c>
      <c r="J132">
        <v>10957</v>
      </c>
      <c r="K132" s="2">
        <v>1389.7299999999918</v>
      </c>
      <c r="L132" s="2">
        <v>6010.9100000000008</v>
      </c>
      <c r="M132" s="2">
        <v>210.68155295809999</v>
      </c>
      <c r="N132" s="3">
        <f t="shared" si="57"/>
        <v>21.934431064873831</v>
      </c>
      <c r="O132" s="4">
        <f t="shared" si="58"/>
        <v>2193.4431064873829</v>
      </c>
      <c r="P132" s="4">
        <f t="shared" si="59"/>
        <v>219344.31064873832</v>
      </c>
      <c r="Q132" s="4">
        <f t="shared" si="60"/>
        <v>21.934431064873831</v>
      </c>
      <c r="R132" s="4">
        <f t="shared" si="61"/>
        <v>2193.4431064873829</v>
      </c>
      <c r="S132" s="4">
        <f t="shared" si="62"/>
        <v>219344.31064873832</v>
      </c>
      <c r="T132" s="4">
        <f t="shared" si="63"/>
        <v>219.34431064873829</v>
      </c>
      <c r="U132" s="2">
        <f t="shared" si="64"/>
        <v>21.934431064873831</v>
      </c>
      <c r="V132" s="2">
        <f t="shared" si="65"/>
        <v>10.967215532436915</v>
      </c>
      <c r="W132" s="2"/>
    </row>
    <row r="133" spans="1:23" x14ac:dyDescent="0.25">
      <c r="A133" t="s">
        <v>100</v>
      </c>
      <c r="B133" t="s">
        <v>678</v>
      </c>
      <c r="C133" t="s">
        <v>503</v>
      </c>
      <c r="D133">
        <v>245</v>
      </c>
      <c r="E133" t="s">
        <v>101</v>
      </c>
      <c r="F133" t="s">
        <v>679</v>
      </c>
      <c r="G133">
        <v>10</v>
      </c>
      <c r="H133" t="s">
        <v>674</v>
      </c>
      <c r="I133" t="s">
        <v>496</v>
      </c>
      <c r="J133">
        <v>10957</v>
      </c>
      <c r="K133" s="2">
        <v>1400.7999999999893</v>
      </c>
      <c r="L133" s="2">
        <v>5566.9299999999939</v>
      </c>
      <c r="M133" s="2">
        <v>178.30771092300003</v>
      </c>
      <c r="N133" s="3">
        <f t="shared" si="57"/>
        <v>23.364833626287179</v>
      </c>
      <c r="O133" s="4">
        <f t="shared" si="58"/>
        <v>2336.4833626287177</v>
      </c>
      <c r="P133" s="4">
        <f t="shared" si="59"/>
        <v>233648.33626287177</v>
      </c>
      <c r="Q133" s="4">
        <f t="shared" si="60"/>
        <v>23.364833626287179</v>
      </c>
      <c r="R133" s="4">
        <f t="shared" si="61"/>
        <v>2336.4833626287177</v>
      </c>
      <c r="S133" s="4">
        <f t="shared" si="62"/>
        <v>233648.33626287177</v>
      </c>
      <c r="T133" s="4">
        <f t="shared" si="63"/>
        <v>233.64833626287179</v>
      </c>
      <c r="U133" s="2">
        <f t="shared" si="64"/>
        <v>23.364833626287176</v>
      </c>
      <c r="V133" s="2">
        <f t="shared" si="65"/>
        <v>11.682416813143588</v>
      </c>
      <c r="W133" s="2"/>
    </row>
    <row r="134" spans="1:23" x14ac:dyDescent="0.25">
      <c r="A134" t="s">
        <v>394</v>
      </c>
      <c r="B134" t="s">
        <v>680</v>
      </c>
      <c r="C134" t="s">
        <v>503</v>
      </c>
      <c r="D134">
        <v>5</v>
      </c>
      <c r="E134" t="s">
        <v>395</v>
      </c>
      <c r="F134" t="s">
        <v>666</v>
      </c>
      <c r="G134">
        <v>10</v>
      </c>
      <c r="H134" t="s">
        <v>681</v>
      </c>
      <c r="I134" t="s">
        <v>496</v>
      </c>
      <c r="J134">
        <v>10957</v>
      </c>
      <c r="K134" s="2">
        <v>1269.8699999999828</v>
      </c>
      <c r="L134" s="2">
        <v>5308.3700000000126</v>
      </c>
      <c r="M134" s="2">
        <v>149.88307925799992</v>
      </c>
      <c r="N134" s="3">
        <f t="shared" si="57"/>
        <v>26.944335678134777</v>
      </c>
      <c r="O134" s="4">
        <f t="shared" si="58"/>
        <v>2694.433567813478</v>
      </c>
      <c r="P134" s="4">
        <f t="shared" si="59"/>
        <v>269443.35678134777</v>
      </c>
      <c r="Q134" s="4">
        <f t="shared" si="60"/>
        <v>26.944335678134777</v>
      </c>
      <c r="R134" s="4">
        <f t="shared" si="61"/>
        <v>2694.433567813478</v>
      </c>
      <c r="S134" s="4">
        <f t="shared" si="62"/>
        <v>269443.35678134777</v>
      </c>
      <c r="T134" s="4">
        <f t="shared" si="63"/>
        <v>269.44335678134775</v>
      </c>
      <c r="U134" s="2">
        <f t="shared" si="64"/>
        <v>26.944335678134781</v>
      </c>
      <c r="V134" s="2">
        <f t="shared" si="65"/>
        <v>13.472167839067389</v>
      </c>
      <c r="W134" s="2"/>
    </row>
    <row r="135" spans="1:23" x14ac:dyDescent="0.25">
      <c r="A135" t="s">
        <v>248</v>
      </c>
      <c r="B135" t="s">
        <v>682</v>
      </c>
      <c r="C135" t="s">
        <v>510</v>
      </c>
      <c r="D135">
        <v>313</v>
      </c>
      <c r="E135" t="s">
        <v>249</v>
      </c>
      <c r="F135" t="s">
        <v>673</v>
      </c>
      <c r="G135">
        <v>10</v>
      </c>
      <c r="H135" t="s">
        <v>681</v>
      </c>
      <c r="I135" t="s">
        <v>496</v>
      </c>
      <c r="J135">
        <v>10592</v>
      </c>
      <c r="K135" s="2">
        <v>1071.4799999999884</v>
      </c>
      <c r="L135" s="2">
        <v>4867.120000000019</v>
      </c>
      <c r="M135" s="2">
        <v>119.52843222850989</v>
      </c>
      <c r="N135" s="3">
        <f t="shared" si="57"/>
        <v>31.755122436004775</v>
      </c>
      <c r="O135" s="4">
        <f t="shared" si="58"/>
        <v>3175.5122436004772</v>
      </c>
      <c r="P135" s="4">
        <f t="shared" si="59"/>
        <v>317551.22436004778</v>
      </c>
      <c r="Q135" s="4">
        <f t="shared" si="60"/>
        <v>31.755122436004775</v>
      </c>
      <c r="R135" s="4">
        <f t="shared" si="61"/>
        <v>3175.5122436004772</v>
      </c>
      <c r="S135" s="4">
        <f t="shared" si="62"/>
        <v>317551.22436004778</v>
      </c>
      <c r="T135" s="4">
        <f t="shared" si="63"/>
        <v>317.55122436004774</v>
      </c>
      <c r="U135" s="2">
        <f t="shared" si="64"/>
        <v>31.755122436004772</v>
      </c>
      <c r="V135" s="2">
        <f t="shared" si="65"/>
        <v>15.87756121800239</v>
      </c>
      <c r="W135" s="2"/>
    </row>
    <row r="136" spans="1:23" x14ac:dyDescent="0.25">
      <c r="A136" t="s">
        <v>286</v>
      </c>
      <c r="B136" t="s">
        <v>683</v>
      </c>
      <c r="C136" t="s">
        <v>510</v>
      </c>
      <c r="D136">
        <v>297</v>
      </c>
      <c r="E136" t="s">
        <v>287</v>
      </c>
      <c r="F136" t="s">
        <v>663</v>
      </c>
      <c r="G136">
        <v>10</v>
      </c>
      <c r="H136" t="s">
        <v>681</v>
      </c>
      <c r="I136" t="s">
        <v>496</v>
      </c>
      <c r="J136">
        <v>10957</v>
      </c>
      <c r="K136" s="2">
        <v>1165.0799999999917</v>
      </c>
      <c r="L136" s="2">
        <v>4813.8600000000297</v>
      </c>
      <c r="M136" s="2">
        <v>102.33163706529996</v>
      </c>
      <c r="N136" s="3">
        <f t="shared" si="57"/>
        <v>35.656421656497834</v>
      </c>
      <c r="O136" s="4">
        <f t="shared" si="58"/>
        <v>3565.6421656497832</v>
      </c>
      <c r="P136" s="4">
        <f t="shared" si="59"/>
        <v>356564.21656497836</v>
      </c>
      <c r="Q136" s="4">
        <f t="shared" si="60"/>
        <v>35.656421656497834</v>
      </c>
      <c r="R136" s="4">
        <f t="shared" si="61"/>
        <v>3565.6421656497832</v>
      </c>
      <c r="S136" s="4">
        <f t="shared" si="62"/>
        <v>356564.21656497836</v>
      </c>
      <c r="T136" s="4">
        <f t="shared" si="63"/>
        <v>356.56421656497832</v>
      </c>
      <c r="U136" s="2">
        <f t="shared" si="64"/>
        <v>35.656421656497834</v>
      </c>
      <c r="V136" s="2">
        <f t="shared" si="65"/>
        <v>17.828210828248917</v>
      </c>
      <c r="W136" s="2"/>
    </row>
    <row r="137" spans="1:23" x14ac:dyDescent="0.25">
      <c r="A137" t="s">
        <v>486</v>
      </c>
      <c r="B137" t="s">
        <v>684</v>
      </c>
      <c r="C137" t="s">
        <v>510</v>
      </c>
      <c r="D137">
        <v>301</v>
      </c>
      <c r="E137" t="s">
        <v>487</v>
      </c>
      <c r="F137" t="s">
        <v>685</v>
      </c>
      <c r="G137">
        <v>10</v>
      </c>
      <c r="H137" t="s">
        <v>681</v>
      </c>
      <c r="I137" t="s">
        <v>496</v>
      </c>
      <c r="J137">
        <v>10957</v>
      </c>
      <c r="K137" s="2">
        <v>1107.4699999999875</v>
      </c>
      <c r="L137" s="2">
        <v>4704.0200000000168</v>
      </c>
      <c r="M137" s="2">
        <v>96.994985469299934</v>
      </c>
      <c r="N137" s="3">
        <f t="shared" si="57"/>
        <v>37.079751933551037</v>
      </c>
      <c r="O137" s="4">
        <f t="shared" si="58"/>
        <v>3707.9751933551038</v>
      </c>
      <c r="P137" s="4">
        <f t="shared" si="59"/>
        <v>370797.51933551038</v>
      </c>
      <c r="Q137" s="4">
        <f t="shared" si="60"/>
        <v>37.079751933551037</v>
      </c>
      <c r="R137" s="4">
        <f t="shared" si="61"/>
        <v>3707.9751933551038</v>
      </c>
      <c r="S137" s="4">
        <f t="shared" si="62"/>
        <v>370797.51933551038</v>
      </c>
      <c r="T137" s="4">
        <f t="shared" si="63"/>
        <v>370.79751933551034</v>
      </c>
      <c r="U137" s="2">
        <f t="shared" si="64"/>
        <v>37.079751933551037</v>
      </c>
      <c r="V137" s="2">
        <f t="shared" si="65"/>
        <v>18.539875966775519</v>
      </c>
      <c r="W137" s="2"/>
    </row>
    <row r="138" spans="1:23" x14ac:dyDescent="0.25">
      <c r="A138" t="s">
        <v>482</v>
      </c>
      <c r="B138" t="s">
        <v>686</v>
      </c>
      <c r="C138" t="s">
        <v>510</v>
      </c>
      <c r="D138">
        <v>281</v>
      </c>
      <c r="E138" t="s">
        <v>483</v>
      </c>
      <c r="F138" t="s">
        <v>685</v>
      </c>
      <c r="G138">
        <v>10</v>
      </c>
      <c r="H138" t="s">
        <v>674</v>
      </c>
      <c r="I138" t="s">
        <v>496</v>
      </c>
      <c r="J138">
        <v>10957</v>
      </c>
      <c r="K138" s="2">
        <v>998.86999999999057</v>
      </c>
      <c r="L138" s="2">
        <v>4869.940000000016</v>
      </c>
      <c r="M138" s="2">
        <v>103.93658871070005</v>
      </c>
      <c r="N138" s="3">
        <f t="shared" si="57"/>
        <v>37.244535808028751</v>
      </c>
      <c r="O138" s="4">
        <f t="shared" si="58"/>
        <v>3724.4535808028754</v>
      </c>
      <c r="P138" s="4">
        <f t="shared" si="59"/>
        <v>372445.35808028758</v>
      </c>
      <c r="Q138" s="4">
        <f t="shared" si="60"/>
        <v>37.244535808028751</v>
      </c>
      <c r="R138" s="4">
        <f t="shared" si="61"/>
        <v>3724.4535808028754</v>
      </c>
      <c r="S138" s="4">
        <f t="shared" si="62"/>
        <v>372445.35808028758</v>
      </c>
      <c r="T138" s="4">
        <f t="shared" si="63"/>
        <v>372.44535808028746</v>
      </c>
      <c r="U138" s="2">
        <f t="shared" si="64"/>
        <v>37.244535808028758</v>
      </c>
      <c r="V138" s="2">
        <f t="shared" si="65"/>
        <v>18.622267904014379</v>
      </c>
      <c r="W138" s="2"/>
    </row>
    <row r="139" spans="1:23" x14ac:dyDescent="0.25">
      <c r="A139" t="s">
        <v>252</v>
      </c>
      <c r="B139" t="s">
        <v>687</v>
      </c>
      <c r="C139" t="s">
        <v>503</v>
      </c>
      <c r="D139">
        <v>29</v>
      </c>
      <c r="E139" t="s">
        <v>253</v>
      </c>
      <c r="F139" t="s">
        <v>673</v>
      </c>
      <c r="G139">
        <v>10</v>
      </c>
      <c r="H139" t="s">
        <v>653</v>
      </c>
      <c r="I139" t="s">
        <v>496</v>
      </c>
      <c r="J139">
        <v>10957</v>
      </c>
      <c r="K139" s="2">
        <v>1161.6699999999862</v>
      </c>
      <c r="L139" s="2">
        <v>5662.0200000000377</v>
      </c>
      <c r="M139" s="2">
        <v>113.08673923062992</v>
      </c>
      <c r="N139" s="3">
        <f t="shared" si="57"/>
        <v>39.795558971967573</v>
      </c>
      <c r="O139" s="4">
        <f t="shared" si="58"/>
        <v>3979.5558971967571</v>
      </c>
      <c r="P139" s="4">
        <f t="shared" si="59"/>
        <v>397955.58971967571</v>
      </c>
      <c r="Q139" s="4">
        <f t="shared" si="60"/>
        <v>39.795558971967573</v>
      </c>
      <c r="R139" s="4">
        <f t="shared" si="61"/>
        <v>3979.5558971967571</v>
      </c>
      <c r="S139" s="4">
        <f t="shared" si="62"/>
        <v>397955.58971967571</v>
      </c>
      <c r="T139" s="4">
        <f t="shared" si="63"/>
        <v>397.95558971967569</v>
      </c>
      <c r="U139" s="2">
        <f t="shared" si="64"/>
        <v>39.795558971967573</v>
      </c>
      <c r="V139" s="2">
        <f t="shared" si="65"/>
        <v>19.897779485983786</v>
      </c>
      <c r="W139" s="2"/>
    </row>
    <row r="140" spans="1:23" x14ac:dyDescent="0.25">
      <c r="A140" t="s">
        <v>250</v>
      </c>
      <c r="B140" t="s">
        <v>688</v>
      </c>
      <c r="C140" t="s">
        <v>503</v>
      </c>
      <c r="D140">
        <v>25</v>
      </c>
      <c r="E140" t="s">
        <v>251</v>
      </c>
      <c r="F140" t="s">
        <v>673</v>
      </c>
      <c r="G140">
        <v>10</v>
      </c>
      <c r="H140" t="s">
        <v>653</v>
      </c>
      <c r="I140" t="s">
        <v>496</v>
      </c>
      <c r="J140">
        <v>10227</v>
      </c>
      <c r="K140" s="2">
        <v>927.50999999999112</v>
      </c>
      <c r="L140" s="2">
        <v>4491.1400000000267</v>
      </c>
      <c r="M140" s="2">
        <v>87.932532273999925</v>
      </c>
      <c r="N140" s="3">
        <f t="shared" si="57"/>
        <v>40.526866540084129</v>
      </c>
      <c r="O140" s="4">
        <f t="shared" si="58"/>
        <v>4052.6866540084129</v>
      </c>
      <c r="P140" s="4">
        <f t="shared" si="59"/>
        <v>405268.66540084133</v>
      </c>
      <c r="Q140" s="4">
        <f t="shared" si="60"/>
        <v>40.526866540084129</v>
      </c>
      <c r="R140" s="4">
        <f t="shared" si="61"/>
        <v>4052.6866540084129</v>
      </c>
      <c r="S140" s="4">
        <f t="shared" si="62"/>
        <v>405268.66540084133</v>
      </c>
      <c r="T140" s="4">
        <f t="shared" si="63"/>
        <v>405.26866540084126</v>
      </c>
      <c r="U140" s="2">
        <f t="shared" si="64"/>
        <v>40.526866540084129</v>
      </c>
      <c r="V140" s="2">
        <f t="shared" si="65"/>
        <v>20.263433270042068</v>
      </c>
      <c r="W140" s="2"/>
    </row>
    <row r="141" spans="1:23" x14ac:dyDescent="0.25">
      <c r="A141" t="s">
        <v>244</v>
      </c>
      <c r="B141" t="s">
        <v>689</v>
      </c>
      <c r="C141" t="s">
        <v>510</v>
      </c>
      <c r="D141">
        <v>305</v>
      </c>
      <c r="E141" t="s">
        <v>245</v>
      </c>
      <c r="F141" t="s">
        <v>673</v>
      </c>
      <c r="G141">
        <v>10</v>
      </c>
      <c r="H141" t="s">
        <v>681</v>
      </c>
      <c r="I141" t="s">
        <v>496</v>
      </c>
      <c r="J141">
        <v>10957</v>
      </c>
      <c r="K141" s="2">
        <v>1151.2599999999841</v>
      </c>
      <c r="L141" s="2">
        <v>5610.3200000000161</v>
      </c>
      <c r="M141" s="2">
        <v>108.70098166900003</v>
      </c>
      <c r="N141" s="3">
        <f t="shared" si="57"/>
        <v>41.021340668091618</v>
      </c>
      <c r="O141" s="4">
        <f t="shared" si="58"/>
        <v>4102.1340668091616</v>
      </c>
      <c r="P141" s="4">
        <f t="shared" si="59"/>
        <v>410213.40668091614</v>
      </c>
      <c r="Q141" s="4">
        <f t="shared" si="60"/>
        <v>41.021340668091618</v>
      </c>
      <c r="R141" s="4">
        <f t="shared" si="61"/>
        <v>4102.1340668091616</v>
      </c>
      <c r="S141" s="4">
        <f t="shared" si="62"/>
        <v>410213.40668091614</v>
      </c>
      <c r="T141" s="4">
        <f t="shared" si="63"/>
        <v>410.21340668091614</v>
      </c>
      <c r="U141" s="2">
        <f t="shared" si="64"/>
        <v>41.021340668091618</v>
      </c>
      <c r="V141" s="2">
        <f t="shared" si="65"/>
        <v>20.510670334045809</v>
      </c>
      <c r="W141" s="2"/>
    </row>
    <row r="142" spans="1:23" x14ac:dyDescent="0.25">
      <c r="A142" t="s">
        <v>480</v>
      </c>
      <c r="B142" t="s">
        <v>690</v>
      </c>
      <c r="C142" t="s">
        <v>510</v>
      </c>
      <c r="D142">
        <v>277</v>
      </c>
      <c r="E142" t="s">
        <v>481</v>
      </c>
      <c r="F142" t="s">
        <v>685</v>
      </c>
      <c r="G142">
        <v>10</v>
      </c>
      <c r="H142" t="s">
        <v>681</v>
      </c>
      <c r="I142" t="s">
        <v>496</v>
      </c>
      <c r="J142">
        <v>10957</v>
      </c>
      <c r="K142" s="2">
        <v>1100.0999999999872</v>
      </c>
      <c r="L142" s="2">
        <v>5383.5100000000511</v>
      </c>
      <c r="M142" s="2">
        <v>100.89556013546999</v>
      </c>
      <c r="N142" s="3">
        <f t="shared" si="57"/>
        <v>42.453899797462185</v>
      </c>
      <c r="O142" s="4">
        <f t="shared" si="58"/>
        <v>4245.3899797462191</v>
      </c>
      <c r="P142" s="4">
        <f t="shared" si="59"/>
        <v>424538.99797462189</v>
      </c>
      <c r="Q142" s="4">
        <f t="shared" si="60"/>
        <v>42.453899797462185</v>
      </c>
      <c r="R142" s="4">
        <f t="shared" si="61"/>
        <v>4245.3899797462191</v>
      </c>
      <c r="S142" s="4">
        <f t="shared" si="62"/>
        <v>424538.99797462189</v>
      </c>
      <c r="T142" s="4">
        <f t="shared" si="63"/>
        <v>424.53899797462185</v>
      </c>
      <c r="U142" s="2">
        <f t="shared" si="64"/>
        <v>42.453899797462192</v>
      </c>
      <c r="V142" s="2">
        <f t="shared" si="65"/>
        <v>21.226949898731096</v>
      </c>
      <c r="W142" s="2"/>
    </row>
    <row r="143" spans="1:23" x14ac:dyDescent="0.25">
      <c r="A143" t="s">
        <v>260</v>
      </c>
      <c r="B143" t="s">
        <v>691</v>
      </c>
      <c r="C143" t="s">
        <v>503</v>
      </c>
      <c r="D143">
        <v>241</v>
      </c>
      <c r="E143" t="s">
        <v>261</v>
      </c>
      <c r="F143" t="s">
        <v>673</v>
      </c>
      <c r="G143">
        <v>10</v>
      </c>
      <c r="H143" t="s">
        <v>653</v>
      </c>
      <c r="I143" t="s">
        <v>496</v>
      </c>
      <c r="J143">
        <v>10957</v>
      </c>
      <c r="K143" s="2">
        <v>838.02999999998542</v>
      </c>
      <c r="L143" s="2">
        <v>4833.7800000000707</v>
      </c>
      <c r="M143" s="2">
        <v>82.723407921634035</v>
      </c>
      <c r="N143" s="3">
        <f t="shared" si="57"/>
        <v>48.302531295438889</v>
      </c>
      <c r="O143" s="4">
        <f t="shared" si="58"/>
        <v>4830.2531295438894</v>
      </c>
      <c r="P143" s="4">
        <f t="shared" si="59"/>
        <v>483025.31295438897</v>
      </c>
      <c r="Q143" s="4">
        <f t="shared" si="60"/>
        <v>48.302531295438889</v>
      </c>
      <c r="R143" s="4">
        <f t="shared" si="61"/>
        <v>4830.2531295438894</v>
      </c>
      <c r="S143" s="4">
        <f t="shared" si="62"/>
        <v>483025.31295438897</v>
      </c>
      <c r="T143" s="4">
        <f t="shared" si="63"/>
        <v>483.02531295438888</v>
      </c>
      <c r="U143" s="2">
        <f t="shared" si="64"/>
        <v>48.302531295438897</v>
      </c>
      <c r="V143" s="2">
        <f t="shared" si="65"/>
        <v>24.151265647719448</v>
      </c>
      <c r="W143" s="2"/>
    </row>
    <row r="144" spans="1:23" x14ac:dyDescent="0.25">
      <c r="A144" t="s">
        <v>254</v>
      </c>
      <c r="B144" t="s">
        <v>692</v>
      </c>
      <c r="C144" t="s">
        <v>503</v>
      </c>
      <c r="D144">
        <v>33</v>
      </c>
      <c r="E144" t="s">
        <v>255</v>
      </c>
      <c r="F144" t="s">
        <v>673</v>
      </c>
      <c r="G144">
        <v>10</v>
      </c>
      <c r="H144" t="s">
        <v>674</v>
      </c>
      <c r="I144" t="s">
        <v>496</v>
      </c>
      <c r="J144">
        <v>10957</v>
      </c>
      <c r="K144" s="2">
        <v>887.48999999998864</v>
      </c>
      <c r="L144" s="2">
        <v>4423.5000000000391</v>
      </c>
      <c r="M144" s="2">
        <v>60.210741769000002</v>
      </c>
      <c r="N144" s="3">
        <f t="shared" si="57"/>
        <v>58.727228665709518</v>
      </c>
      <c r="O144" s="4">
        <f t="shared" si="58"/>
        <v>5872.7228665709517</v>
      </c>
      <c r="P144" s="4">
        <f t="shared" si="59"/>
        <v>587272.28665709507</v>
      </c>
      <c r="Q144" s="4">
        <f t="shared" si="60"/>
        <v>58.727228665709518</v>
      </c>
      <c r="R144" s="4">
        <f t="shared" si="61"/>
        <v>5872.7228665709517</v>
      </c>
      <c r="S144" s="4">
        <f t="shared" si="62"/>
        <v>587272.28665709507</v>
      </c>
      <c r="T144" s="4">
        <f t="shared" si="63"/>
        <v>587.27228665709515</v>
      </c>
      <c r="U144" s="2">
        <f t="shared" si="64"/>
        <v>58.727228665709518</v>
      </c>
      <c r="V144" s="2">
        <f t="shared" si="65"/>
        <v>29.363614332854752</v>
      </c>
      <c r="W144" s="2"/>
    </row>
    <row r="145" spans="1:23" x14ac:dyDescent="0.25">
      <c r="A145" t="s">
        <v>488</v>
      </c>
      <c r="B145" t="s">
        <v>693</v>
      </c>
      <c r="C145" t="s">
        <v>503</v>
      </c>
      <c r="D145">
        <v>1</v>
      </c>
      <c r="E145" t="s">
        <v>489</v>
      </c>
      <c r="F145" t="s">
        <v>685</v>
      </c>
      <c r="G145">
        <v>10</v>
      </c>
      <c r="H145" t="s">
        <v>681</v>
      </c>
      <c r="I145" t="s">
        <v>496</v>
      </c>
      <c r="J145">
        <v>10957</v>
      </c>
      <c r="K145" s="2">
        <v>957.51999999998611</v>
      </c>
      <c r="L145" s="2">
        <v>5792.1600000000071</v>
      </c>
      <c r="M145" s="2">
        <v>65.555654964300032</v>
      </c>
      <c r="N145" s="3">
        <f t="shared" si="57"/>
        <v>73.748633929946166</v>
      </c>
      <c r="O145" s="4">
        <f t="shared" si="58"/>
        <v>7374.8633929946163</v>
      </c>
      <c r="P145" s="4">
        <f t="shared" si="59"/>
        <v>737486.33929946169</v>
      </c>
      <c r="Q145" s="4">
        <f t="shared" si="60"/>
        <v>73.748633929946166</v>
      </c>
      <c r="R145" s="4">
        <f t="shared" si="61"/>
        <v>7374.8633929946163</v>
      </c>
      <c r="S145" s="4">
        <f t="shared" si="62"/>
        <v>737486.33929946169</v>
      </c>
      <c r="T145" s="4">
        <f t="shared" si="63"/>
        <v>737.48633929946163</v>
      </c>
      <c r="U145" s="2">
        <f t="shared" si="64"/>
        <v>73.748633929946166</v>
      </c>
      <c r="V145" s="2">
        <f t="shared" si="65"/>
        <v>36.874316964973083</v>
      </c>
      <c r="W145" s="2"/>
    </row>
    <row r="146" spans="1:23" x14ac:dyDescent="0.25">
      <c r="A146" t="s">
        <v>60</v>
      </c>
      <c r="B146" t="s">
        <v>694</v>
      </c>
      <c r="C146" t="s">
        <v>498</v>
      </c>
      <c r="D146">
        <v>237</v>
      </c>
      <c r="E146" t="s">
        <v>61</v>
      </c>
      <c r="F146" t="s">
        <v>695</v>
      </c>
      <c r="G146">
        <v>11</v>
      </c>
      <c r="H146" t="s">
        <v>526</v>
      </c>
      <c r="I146" t="s">
        <v>496</v>
      </c>
      <c r="J146">
        <v>10957</v>
      </c>
      <c r="K146" s="2">
        <v>3875.2600000000261</v>
      </c>
      <c r="L146" s="2">
        <v>4971.0499999999793</v>
      </c>
      <c r="M146" s="2">
        <v>1300.0804213427009</v>
      </c>
      <c r="N146" s="3">
        <f t="shared" si="57"/>
        <v>0.84286324292787973</v>
      </c>
      <c r="O146" s="4">
        <f t="shared" si="58"/>
        <v>84.286324292787967</v>
      </c>
      <c r="P146" s="4">
        <f t="shared" si="59"/>
        <v>8428.6324292787958</v>
      </c>
      <c r="Q146" s="4">
        <f t="shared" si="60"/>
        <v>0.84286324292787973</v>
      </c>
      <c r="R146" s="4">
        <f t="shared" si="61"/>
        <v>84.286324292787967</v>
      </c>
      <c r="S146" s="4">
        <f t="shared" si="62"/>
        <v>8428.6324292787958</v>
      </c>
      <c r="T146" s="4">
        <f t="shared" si="63"/>
        <v>8.428632429278796</v>
      </c>
      <c r="U146" s="2">
        <f t="shared" si="64"/>
        <v>0.84286324292787962</v>
      </c>
      <c r="V146" s="2">
        <f t="shared" si="65"/>
        <v>0.42143162146393981</v>
      </c>
      <c r="W146" s="2"/>
    </row>
    <row r="147" spans="1:23" x14ac:dyDescent="0.25">
      <c r="A147" t="s">
        <v>190</v>
      </c>
      <c r="B147" t="s">
        <v>696</v>
      </c>
      <c r="C147" t="s">
        <v>498</v>
      </c>
      <c r="D147">
        <v>221</v>
      </c>
      <c r="E147" t="s">
        <v>191</v>
      </c>
      <c r="F147" t="s">
        <v>645</v>
      </c>
      <c r="G147">
        <v>11</v>
      </c>
      <c r="H147" t="s">
        <v>647</v>
      </c>
      <c r="I147" t="s">
        <v>496</v>
      </c>
      <c r="J147">
        <v>10957</v>
      </c>
      <c r="K147" s="2">
        <v>3514.9900000000262</v>
      </c>
      <c r="L147" s="2">
        <v>5151.3700000000044</v>
      </c>
      <c r="M147" s="2">
        <v>1146.1557773199997</v>
      </c>
      <c r="N147" s="3">
        <f t="shared" si="57"/>
        <v>1.4277116883939163</v>
      </c>
      <c r="O147" s="4">
        <f t="shared" si="58"/>
        <v>142.77116883939161</v>
      </c>
      <c r="P147" s="4">
        <f t="shared" si="59"/>
        <v>14277.116883939161</v>
      </c>
      <c r="Q147" s="4">
        <f t="shared" si="60"/>
        <v>1.4277116883939163</v>
      </c>
      <c r="R147" s="4">
        <f t="shared" si="61"/>
        <v>142.77116883939161</v>
      </c>
      <c r="S147" s="4">
        <f t="shared" si="62"/>
        <v>14277.116883939161</v>
      </c>
      <c r="T147" s="4">
        <f t="shared" si="63"/>
        <v>14.277116883939161</v>
      </c>
      <c r="U147" s="2">
        <f t="shared" si="64"/>
        <v>1.427711688393916</v>
      </c>
      <c r="V147" s="2">
        <f t="shared" si="65"/>
        <v>0.71385584419695802</v>
      </c>
      <c r="W147" s="2"/>
    </row>
    <row r="148" spans="1:23" x14ac:dyDescent="0.25">
      <c r="A148" t="s">
        <v>62</v>
      </c>
      <c r="B148" t="s">
        <v>697</v>
      </c>
      <c r="C148" t="s">
        <v>498</v>
      </c>
      <c r="D148">
        <v>241</v>
      </c>
      <c r="E148" t="s">
        <v>63</v>
      </c>
      <c r="F148" t="s">
        <v>695</v>
      </c>
      <c r="G148">
        <v>11</v>
      </c>
      <c r="H148" t="s">
        <v>545</v>
      </c>
      <c r="I148" t="s">
        <v>496</v>
      </c>
      <c r="J148">
        <v>10957</v>
      </c>
      <c r="K148" s="2">
        <v>3120.6300000000101</v>
      </c>
      <c r="L148" s="2">
        <v>4952.7799999999779</v>
      </c>
      <c r="M148" s="2">
        <v>896.46140459200183</v>
      </c>
      <c r="N148" s="3">
        <f t="shared" si="57"/>
        <v>2.0437578133481575</v>
      </c>
      <c r="O148" s="4">
        <f t="shared" si="58"/>
        <v>204.37578133481577</v>
      </c>
      <c r="P148" s="4">
        <f t="shared" si="59"/>
        <v>20437.57813348158</v>
      </c>
      <c r="Q148" s="4">
        <f t="shared" si="60"/>
        <v>2.0437578133481575</v>
      </c>
      <c r="R148" s="4">
        <f t="shared" si="61"/>
        <v>204.37578133481577</v>
      </c>
      <c r="S148" s="4">
        <f t="shared" si="62"/>
        <v>20437.57813348158</v>
      </c>
      <c r="T148" s="4">
        <f t="shared" si="63"/>
        <v>20.437578133481573</v>
      </c>
      <c r="U148" s="2">
        <f t="shared" si="64"/>
        <v>2.0437578133481575</v>
      </c>
      <c r="V148" s="2">
        <f t="shared" si="65"/>
        <v>1.021878906674079</v>
      </c>
      <c r="W148" s="2"/>
    </row>
    <row r="149" spans="1:23" x14ac:dyDescent="0.25">
      <c r="A149" t="s">
        <v>342</v>
      </c>
      <c r="B149" t="s">
        <v>698</v>
      </c>
      <c r="C149" t="s">
        <v>498</v>
      </c>
      <c r="D149">
        <v>253</v>
      </c>
      <c r="E149" t="s">
        <v>343</v>
      </c>
      <c r="F149" t="s">
        <v>699</v>
      </c>
      <c r="G149">
        <v>11</v>
      </c>
      <c r="H149" t="s">
        <v>597</v>
      </c>
      <c r="I149" t="s">
        <v>496</v>
      </c>
      <c r="J149">
        <v>10957</v>
      </c>
      <c r="K149" s="2">
        <v>3095.1300000000192</v>
      </c>
      <c r="L149" s="2">
        <v>5887.2499999999955</v>
      </c>
      <c r="M149" s="2">
        <v>928.19341309497952</v>
      </c>
      <c r="N149" s="3">
        <f t="shared" si="57"/>
        <v>3.0081230491497424</v>
      </c>
      <c r="O149" s="4">
        <f t="shared" si="58"/>
        <v>300.81230491497422</v>
      </c>
      <c r="P149" s="4">
        <f t="shared" si="59"/>
        <v>30081.230491497423</v>
      </c>
      <c r="Q149" s="4">
        <f t="shared" si="60"/>
        <v>3.0081230491497424</v>
      </c>
      <c r="R149" s="4">
        <f t="shared" si="61"/>
        <v>300.81230491497422</v>
      </c>
      <c r="S149" s="4">
        <f t="shared" si="62"/>
        <v>30081.230491497423</v>
      </c>
      <c r="T149" s="4">
        <f t="shared" si="63"/>
        <v>30.081230491497422</v>
      </c>
      <c r="U149" s="2">
        <f t="shared" si="64"/>
        <v>3.0081230491497424</v>
      </c>
      <c r="V149" s="2">
        <f t="shared" si="65"/>
        <v>1.5040615245748712</v>
      </c>
      <c r="W149" s="2"/>
    </row>
    <row r="150" spans="1:23" x14ac:dyDescent="0.25">
      <c r="A150" t="s">
        <v>340</v>
      </c>
      <c r="B150" t="s">
        <v>700</v>
      </c>
      <c r="C150" t="s">
        <v>498</v>
      </c>
      <c r="D150">
        <v>249</v>
      </c>
      <c r="E150" t="s">
        <v>341</v>
      </c>
      <c r="F150" t="s">
        <v>699</v>
      </c>
      <c r="G150">
        <v>11</v>
      </c>
      <c r="H150" t="s">
        <v>669</v>
      </c>
      <c r="I150" t="s">
        <v>496</v>
      </c>
      <c r="J150">
        <v>10957</v>
      </c>
      <c r="K150" s="2">
        <v>2542.8200000000111</v>
      </c>
      <c r="L150" s="2">
        <v>5821.8299999999917</v>
      </c>
      <c r="M150" s="2">
        <v>688.6542924903996</v>
      </c>
      <c r="N150" s="3">
        <f t="shared" si="57"/>
        <v>4.7614747134473028</v>
      </c>
      <c r="O150" s="4">
        <f t="shared" si="58"/>
        <v>476.14747134473032</v>
      </c>
      <c r="P150" s="4">
        <f t="shared" si="59"/>
        <v>47614.747134473029</v>
      </c>
      <c r="Q150" s="4">
        <f t="shared" si="60"/>
        <v>4.7614747134473028</v>
      </c>
      <c r="R150" s="4">
        <f t="shared" si="61"/>
        <v>476.14747134473032</v>
      </c>
      <c r="S150" s="4">
        <f t="shared" si="62"/>
        <v>47614.747134473029</v>
      </c>
      <c r="T150" s="4">
        <f t="shared" si="63"/>
        <v>47.614747134473028</v>
      </c>
      <c r="U150" s="2">
        <f t="shared" si="64"/>
        <v>4.7614747134473028</v>
      </c>
      <c r="V150" s="2">
        <f t="shared" si="65"/>
        <v>2.3807373567236514</v>
      </c>
      <c r="W150" s="2"/>
    </row>
    <row r="151" spans="1:23" x14ac:dyDescent="0.25">
      <c r="A151" t="s">
        <v>172</v>
      </c>
      <c r="B151" t="s">
        <v>701</v>
      </c>
      <c r="C151" t="s">
        <v>498</v>
      </c>
      <c r="D151">
        <v>37</v>
      </c>
      <c r="E151" t="s">
        <v>173</v>
      </c>
      <c r="F151" t="s">
        <v>661</v>
      </c>
      <c r="G151">
        <v>11</v>
      </c>
      <c r="H151" t="s">
        <v>669</v>
      </c>
      <c r="I151" t="s">
        <v>496</v>
      </c>
      <c r="J151">
        <v>10957</v>
      </c>
      <c r="K151" s="2">
        <v>2237.1300000000028</v>
      </c>
      <c r="L151" s="2">
        <v>5983.7600000000011</v>
      </c>
      <c r="M151" s="2">
        <v>504.86590189500009</v>
      </c>
      <c r="N151" s="3">
        <f t="shared" si="57"/>
        <v>7.4210398958161505</v>
      </c>
      <c r="O151" s="4">
        <f t="shared" si="58"/>
        <v>742.103989581615</v>
      </c>
      <c r="P151" s="4">
        <f t="shared" si="59"/>
        <v>74210.398958161502</v>
      </c>
      <c r="Q151" s="4">
        <f t="shared" si="60"/>
        <v>7.4210398958161505</v>
      </c>
      <c r="R151" s="4">
        <f t="shared" si="61"/>
        <v>742.103989581615</v>
      </c>
      <c r="S151" s="4">
        <f t="shared" si="62"/>
        <v>74210.398958161502</v>
      </c>
      <c r="T151" s="4">
        <f t="shared" si="63"/>
        <v>74.210398958161505</v>
      </c>
      <c r="U151" s="2">
        <f t="shared" si="64"/>
        <v>7.4210398958161496</v>
      </c>
      <c r="V151" s="2">
        <f t="shared" si="65"/>
        <v>3.7105199479080753</v>
      </c>
      <c r="W151" s="2"/>
    </row>
    <row r="152" spans="1:23" x14ac:dyDescent="0.25">
      <c r="A152" t="s">
        <v>426</v>
      </c>
      <c r="B152" t="s">
        <v>702</v>
      </c>
      <c r="C152" t="s">
        <v>498</v>
      </c>
      <c r="D152">
        <v>245</v>
      </c>
      <c r="E152" t="s">
        <v>427</v>
      </c>
      <c r="F152" t="s">
        <v>703</v>
      </c>
      <c r="G152">
        <v>11</v>
      </c>
      <c r="H152" t="s">
        <v>669</v>
      </c>
      <c r="I152" t="s">
        <v>496</v>
      </c>
      <c r="J152">
        <v>10957</v>
      </c>
      <c r="K152" s="2">
        <v>2202.4100000000008</v>
      </c>
      <c r="L152" s="2">
        <v>6954.2700000000104</v>
      </c>
      <c r="M152" s="2">
        <v>562.39621334290484</v>
      </c>
      <c r="N152" s="3">
        <f t="shared" si="57"/>
        <v>8.4493100900426938</v>
      </c>
      <c r="O152" s="4">
        <f t="shared" si="58"/>
        <v>844.93100900426953</v>
      </c>
      <c r="P152" s="4">
        <f t="shared" si="59"/>
        <v>84493.100900426944</v>
      </c>
      <c r="Q152" s="4">
        <f t="shared" si="60"/>
        <v>8.4493100900426938</v>
      </c>
      <c r="R152" s="4">
        <f t="shared" si="61"/>
        <v>844.93100900426953</v>
      </c>
      <c r="S152" s="4">
        <f t="shared" si="62"/>
        <v>84493.100900426944</v>
      </c>
      <c r="T152" s="4">
        <f t="shared" si="63"/>
        <v>84.493100900426938</v>
      </c>
      <c r="U152" s="2">
        <f t="shared" si="64"/>
        <v>8.4493100900426956</v>
      </c>
      <c r="V152" s="2">
        <f t="shared" si="65"/>
        <v>4.2246550450213469</v>
      </c>
      <c r="W152" s="2"/>
    </row>
    <row r="153" spans="1:23" x14ac:dyDescent="0.25">
      <c r="A153" t="s">
        <v>174</v>
      </c>
      <c r="B153" t="s">
        <v>704</v>
      </c>
      <c r="C153" t="s">
        <v>498</v>
      </c>
      <c r="D153">
        <v>261</v>
      </c>
      <c r="E153" t="s">
        <v>175</v>
      </c>
      <c r="F153" t="s">
        <v>661</v>
      </c>
      <c r="G153">
        <v>11</v>
      </c>
      <c r="H153" t="s">
        <v>669</v>
      </c>
      <c r="I153" t="s">
        <v>496</v>
      </c>
      <c r="J153">
        <v>10957</v>
      </c>
      <c r="K153" s="2">
        <v>1638.6699999999901</v>
      </c>
      <c r="L153" s="2">
        <v>6651.9800000000159</v>
      </c>
      <c r="M153" s="2">
        <v>286.39829053235985</v>
      </c>
      <c r="N153" s="3">
        <f t="shared" si="57"/>
        <v>17.504678504474445</v>
      </c>
      <c r="O153" s="4">
        <f t="shared" si="58"/>
        <v>1750.4678504474441</v>
      </c>
      <c r="P153" s="4">
        <f t="shared" si="59"/>
        <v>175046.78504474444</v>
      </c>
      <c r="Q153" s="4">
        <f t="shared" si="60"/>
        <v>17.504678504474445</v>
      </c>
      <c r="R153" s="4">
        <f t="shared" si="61"/>
        <v>1750.4678504474441</v>
      </c>
      <c r="S153" s="4">
        <f t="shared" si="62"/>
        <v>175046.78504474444</v>
      </c>
      <c r="T153" s="4">
        <f t="shared" si="63"/>
        <v>175.04678504474444</v>
      </c>
      <c r="U153" s="2">
        <f t="shared" si="64"/>
        <v>17.504678504474441</v>
      </c>
      <c r="V153" s="2">
        <f t="shared" si="65"/>
        <v>8.7523392522372223</v>
      </c>
      <c r="W153" s="2"/>
    </row>
    <row r="154" spans="1:23" x14ac:dyDescent="0.25">
      <c r="A154" t="s">
        <v>436</v>
      </c>
      <c r="B154" t="s">
        <v>705</v>
      </c>
      <c r="C154" t="s">
        <v>510</v>
      </c>
      <c r="D154">
        <v>185</v>
      </c>
      <c r="E154" t="s">
        <v>437</v>
      </c>
      <c r="F154" t="s">
        <v>703</v>
      </c>
      <c r="G154">
        <v>11</v>
      </c>
      <c r="H154" t="s">
        <v>669</v>
      </c>
      <c r="I154" t="s">
        <v>496</v>
      </c>
      <c r="J154">
        <v>10957</v>
      </c>
      <c r="K154" s="2">
        <v>1491.0999999999935</v>
      </c>
      <c r="L154" s="2">
        <v>7610.4300000000057</v>
      </c>
      <c r="M154" s="2">
        <v>252.38822130999989</v>
      </c>
      <c r="N154" s="3">
        <f t="shared" si="57"/>
        <v>24.245703576173813</v>
      </c>
      <c r="O154" s="4">
        <f t="shared" si="58"/>
        <v>2424.5703576173814</v>
      </c>
      <c r="P154" s="4">
        <f t="shared" si="59"/>
        <v>242457.03576173814</v>
      </c>
      <c r="Q154" s="4">
        <f t="shared" si="60"/>
        <v>24.245703576173813</v>
      </c>
      <c r="R154" s="4">
        <f t="shared" si="61"/>
        <v>2424.5703576173814</v>
      </c>
      <c r="S154" s="4">
        <f t="shared" si="62"/>
        <v>242457.03576173814</v>
      </c>
      <c r="T154" s="4">
        <f t="shared" si="63"/>
        <v>242.45703576173813</v>
      </c>
      <c r="U154" s="2">
        <f t="shared" si="64"/>
        <v>24.245703576173813</v>
      </c>
      <c r="V154" s="2">
        <f t="shared" si="65"/>
        <v>12.122851788086907</v>
      </c>
      <c r="W154" s="2"/>
    </row>
    <row r="155" spans="1:23" x14ac:dyDescent="0.25">
      <c r="A155" t="s">
        <v>96</v>
      </c>
      <c r="B155" t="s">
        <v>706</v>
      </c>
      <c r="C155" t="s">
        <v>503</v>
      </c>
      <c r="D155">
        <v>169</v>
      </c>
      <c r="E155" t="s">
        <v>97</v>
      </c>
      <c r="F155" t="s">
        <v>679</v>
      </c>
      <c r="G155">
        <v>11</v>
      </c>
      <c r="H155" t="s">
        <v>674</v>
      </c>
      <c r="I155" t="s">
        <v>496</v>
      </c>
      <c r="J155">
        <v>10957</v>
      </c>
      <c r="K155" s="2">
        <v>1242.0899999999847</v>
      </c>
      <c r="L155" s="2">
        <v>5839.5400000000327</v>
      </c>
      <c r="M155" s="2">
        <v>151.56166243659987</v>
      </c>
      <c r="N155" s="3">
        <f t="shared" si="57"/>
        <v>30.333858352360171</v>
      </c>
      <c r="O155" s="4">
        <f t="shared" si="58"/>
        <v>3033.3858352360171</v>
      </c>
      <c r="P155" s="4">
        <f t="shared" si="59"/>
        <v>303338.5835236017</v>
      </c>
      <c r="Q155" s="4">
        <f t="shared" si="60"/>
        <v>30.333858352360171</v>
      </c>
      <c r="R155" s="4">
        <f t="shared" si="61"/>
        <v>3033.3858352360171</v>
      </c>
      <c r="S155" s="4">
        <f t="shared" si="62"/>
        <v>303338.5835236017</v>
      </c>
      <c r="T155" s="4">
        <f t="shared" si="63"/>
        <v>303.3385835236017</v>
      </c>
      <c r="U155" s="2">
        <f t="shared" si="64"/>
        <v>30.333858352360171</v>
      </c>
      <c r="V155" s="2">
        <f t="shared" si="65"/>
        <v>15.166929176180085</v>
      </c>
      <c r="W155" s="2"/>
    </row>
    <row r="156" spans="1:23" x14ac:dyDescent="0.25">
      <c r="A156" t="s">
        <v>296</v>
      </c>
      <c r="B156" t="s">
        <v>707</v>
      </c>
      <c r="C156" t="s">
        <v>510</v>
      </c>
      <c r="D156">
        <v>189</v>
      </c>
      <c r="E156" t="s">
        <v>297</v>
      </c>
      <c r="F156" t="s">
        <v>708</v>
      </c>
      <c r="G156">
        <v>11</v>
      </c>
      <c r="H156" t="s">
        <v>681</v>
      </c>
      <c r="I156" t="s">
        <v>496</v>
      </c>
      <c r="J156">
        <v>6940</v>
      </c>
      <c r="K156" s="2">
        <v>709.4799999999974</v>
      </c>
      <c r="L156" s="2">
        <v>4589.6900000000333</v>
      </c>
      <c r="M156" s="2">
        <v>109.74777310017004</v>
      </c>
      <c r="N156" s="3">
        <f t="shared" si="57"/>
        <v>35.355706001054379</v>
      </c>
      <c r="O156" s="4">
        <f t="shared" si="58"/>
        <v>3535.5706001054377</v>
      </c>
      <c r="P156" s="4">
        <f t="shared" si="59"/>
        <v>353557.06001054373</v>
      </c>
      <c r="Q156" s="4">
        <f t="shared" si="60"/>
        <v>35.355706001054379</v>
      </c>
      <c r="R156" s="4">
        <f t="shared" si="61"/>
        <v>3535.5706001054377</v>
      </c>
      <c r="S156" s="4">
        <f t="shared" si="62"/>
        <v>353557.06001054373</v>
      </c>
      <c r="T156" s="4">
        <f t="shared" si="63"/>
        <v>353.55706001054375</v>
      </c>
      <c r="U156" s="2">
        <f t="shared" si="64"/>
        <v>35.355706001054379</v>
      </c>
      <c r="V156" s="2">
        <f t="shared" si="65"/>
        <v>17.677853000527186</v>
      </c>
      <c r="W156" s="2"/>
    </row>
    <row r="157" spans="1:23" x14ac:dyDescent="0.25">
      <c r="A157" t="s">
        <v>98</v>
      </c>
      <c r="B157" t="s">
        <v>709</v>
      </c>
      <c r="C157" t="s">
        <v>503</v>
      </c>
      <c r="D157">
        <v>173</v>
      </c>
      <c r="E157" t="s">
        <v>99</v>
      </c>
      <c r="F157" t="s">
        <v>679</v>
      </c>
      <c r="G157">
        <v>11</v>
      </c>
      <c r="H157" t="s">
        <v>681</v>
      </c>
      <c r="I157" t="s">
        <v>496</v>
      </c>
      <c r="J157">
        <v>10957</v>
      </c>
      <c r="K157" s="2">
        <v>855.41999999999223</v>
      </c>
      <c r="L157" s="2">
        <v>6524.4000000000133</v>
      </c>
      <c r="M157" s="2">
        <v>66.927317614999964</v>
      </c>
      <c r="N157" s="3">
        <f t="shared" si="57"/>
        <v>84.703529171912777</v>
      </c>
      <c r="O157" s="4">
        <f t="shared" si="58"/>
        <v>8470.3529171912778</v>
      </c>
      <c r="P157" s="4">
        <f t="shared" si="59"/>
        <v>847035.2917191278</v>
      </c>
      <c r="Q157" s="4">
        <f t="shared" si="60"/>
        <v>84.703529171912777</v>
      </c>
      <c r="R157" s="4">
        <f t="shared" si="61"/>
        <v>8470.3529171912778</v>
      </c>
      <c r="S157" s="4">
        <f t="shared" si="62"/>
        <v>847035.2917191278</v>
      </c>
      <c r="T157" s="4">
        <f t="shared" si="63"/>
        <v>847.03529171912771</v>
      </c>
      <c r="U157" s="2">
        <f t="shared" si="64"/>
        <v>84.703529171912777</v>
      </c>
      <c r="V157" s="2">
        <f t="shared" si="65"/>
        <v>42.351764585956388</v>
      </c>
      <c r="W157" s="2"/>
    </row>
    <row r="158" spans="1:23" x14ac:dyDescent="0.25">
      <c r="A158" t="s">
        <v>410</v>
      </c>
      <c r="B158" t="s">
        <v>710</v>
      </c>
      <c r="C158" t="s">
        <v>498</v>
      </c>
      <c r="D158">
        <v>97</v>
      </c>
      <c r="E158" t="s">
        <v>411</v>
      </c>
      <c r="F158" t="s">
        <v>703</v>
      </c>
      <c r="G158">
        <v>12</v>
      </c>
      <c r="H158" t="s">
        <v>535</v>
      </c>
      <c r="I158" t="s">
        <v>496</v>
      </c>
      <c r="J158">
        <v>10957</v>
      </c>
      <c r="K158" s="2">
        <v>4358.9700000000212</v>
      </c>
      <c r="L158" s="2">
        <v>4901.9299999999739</v>
      </c>
      <c r="M158" s="2">
        <v>1712.9346824160009</v>
      </c>
      <c r="N158" s="3">
        <f t="shared" si="57"/>
        <v>0.31697647643758214</v>
      </c>
      <c r="O158" s="4">
        <f t="shared" si="58"/>
        <v>31.697647643758213</v>
      </c>
      <c r="P158" s="4">
        <f t="shared" si="59"/>
        <v>3169.7647643758214</v>
      </c>
      <c r="Q158" s="4">
        <f t="shared" si="60"/>
        <v>0.31697647643758214</v>
      </c>
      <c r="R158" s="4">
        <f t="shared" si="61"/>
        <v>31.697647643758213</v>
      </c>
      <c r="S158" s="4">
        <f t="shared" si="62"/>
        <v>3169.7647643758214</v>
      </c>
      <c r="T158" s="4">
        <f t="shared" si="63"/>
        <v>3.1697647643758211</v>
      </c>
      <c r="U158" s="2">
        <f t="shared" si="64"/>
        <v>0.31697647643758214</v>
      </c>
      <c r="V158" s="2">
        <f t="shared" si="65"/>
        <v>0.15848823821879107</v>
      </c>
      <c r="W158" s="2"/>
    </row>
    <row r="159" spans="1:23" x14ac:dyDescent="0.25">
      <c r="A159" t="s">
        <v>418</v>
      </c>
      <c r="B159" t="s">
        <v>711</v>
      </c>
      <c r="C159" t="s">
        <v>498</v>
      </c>
      <c r="D159">
        <v>113</v>
      </c>
      <c r="E159" t="s">
        <v>419</v>
      </c>
      <c r="F159" t="s">
        <v>703</v>
      </c>
      <c r="G159">
        <v>12</v>
      </c>
      <c r="H159" t="s">
        <v>535</v>
      </c>
      <c r="I159" t="s">
        <v>496</v>
      </c>
      <c r="J159">
        <v>7670</v>
      </c>
      <c r="K159" s="2">
        <v>2517.4900000000148</v>
      </c>
      <c r="L159" s="2">
        <v>3532.0499999999929</v>
      </c>
      <c r="M159" s="2">
        <v>869.18640008300019</v>
      </c>
      <c r="N159" s="3">
        <f t="shared" si="57"/>
        <v>1.1672525017684308</v>
      </c>
      <c r="O159" s="4">
        <f t="shared" si="58"/>
        <v>116.72525017684308</v>
      </c>
      <c r="P159" s="4">
        <f t="shared" si="59"/>
        <v>11672.525017684307</v>
      </c>
      <c r="Q159" s="4">
        <f t="shared" si="60"/>
        <v>1.1672525017684308</v>
      </c>
      <c r="R159" s="4">
        <f t="shared" si="61"/>
        <v>116.72525017684308</v>
      </c>
      <c r="S159" s="4">
        <f t="shared" si="62"/>
        <v>11672.525017684307</v>
      </c>
      <c r="T159" s="4">
        <f t="shared" si="63"/>
        <v>11.672525017684308</v>
      </c>
      <c r="U159" s="2">
        <f t="shared" si="64"/>
        <v>1.1672525017684308</v>
      </c>
      <c r="V159" s="2">
        <f t="shared" si="65"/>
        <v>0.58362625088421538</v>
      </c>
      <c r="W159" s="2"/>
    </row>
    <row r="160" spans="1:23" x14ac:dyDescent="0.25">
      <c r="A160" t="s">
        <v>438</v>
      </c>
      <c r="B160" t="s">
        <v>712</v>
      </c>
      <c r="C160" t="s">
        <v>503</v>
      </c>
      <c r="D160">
        <v>237</v>
      </c>
      <c r="E160" t="s">
        <v>439</v>
      </c>
      <c r="F160" t="s">
        <v>703</v>
      </c>
      <c r="G160">
        <v>12</v>
      </c>
      <c r="H160" t="s">
        <v>526</v>
      </c>
      <c r="I160" t="s">
        <v>496</v>
      </c>
      <c r="J160">
        <v>10957</v>
      </c>
      <c r="K160" s="2">
        <v>3232.6200000000172</v>
      </c>
      <c r="L160" s="2">
        <v>4858.1599999999708</v>
      </c>
      <c r="M160" s="2">
        <v>994.78208137496961</v>
      </c>
      <c r="N160" s="3">
        <f t="shared" si="57"/>
        <v>1.6340664256368207</v>
      </c>
      <c r="O160" s="4">
        <f t="shared" si="58"/>
        <v>163.40664256368206</v>
      </c>
      <c r="P160" s="4">
        <f t="shared" si="59"/>
        <v>16340.664256368209</v>
      </c>
      <c r="Q160" s="4">
        <f t="shared" si="60"/>
        <v>1.6340664256368207</v>
      </c>
      <c r="R160" s="4">
        <f t="shared" si="61"/>
        <v>163.40664256368206</v>
      </c>
      <c r="S160" s="4">
        <f t="shared" si="62"/>
        <v>16340.664256368209</v>
      </c>
      <c r="T160" s="4">
        <f t="shared" si="63"/>
        <v>16.340664256368207</v>
      </c>
      <c r="U160" s="2">
        <f t="shared" si="64"/>
        <v>1.6340664256368205</v>
      </c>
      <c r="V160" s="2">
        <f t="shared" si="65"/>
        <v>0.81703321281841046</v>
      </c>
      <c r="W160" s="2"/>
    </row>
    <row r="161" spans="1:23" x14ac:dyDescent="0.25">
      <c r="A161" t="s">
        <v>408</v>
      </c>
      <c r="B161" t="s">
        <v>713</v>
      </c>
      <c r="C161" t="s">
        <v>498</v>
      </c>
      <c r="D161">
        <v>89</v>
      </c>
      <c r="E161" t="s">
        <v>409</v>
      </c>
      <c r="F161" t="s">
        <v>703</v>
      </c>
      <c r="G161">
        <v>12</v>
      </c>
      <c r="H161" t="s">
        <v>535</v>
      </c>
      <c r="I161" t="s">
        <v>496</v>
      </c>
      <c r="J161">
        <v>10957</v>
      </c>
      <c r="K161" s="2">
        <v>2802.1900000000137</v>
      </c>
      <c r="L161" s="2">
        <v>5730.3400000000111</v>
      </c>
      <c r="M161" s="2">
        <v>924.85783926599947</v>
      </c>
      <c r="N161" s="3">
        <f t="shared" si="57"/>
        <v>3.1660541498181849</v>
      </c>
      <c r="O161" s="4">
        <f t="shared" si="58"/>
        <v>316.60541498181846</v>
      </c>
      <c r="P161" s="4">
        <f t="shared" si="59"/>
        <v>31660.541498181847</v>
      </c>
      <c r="Q161" s="4">
        <f t="shared" si="60"/>
        <v>3.1660541498181849</v>
      </c>
      <c r="R161" s="4">
        <f t="shared" si="61"/>
        <v>316.60541498181846</v>
      </c>
      <c r="S161" s="4">
        <f t="shared" si="62"/>
        <v>31660.541498181847</v>
      </c>
      <c r="T161" s="4">
        <f t="shared" si="63"/>
        <v>31.660541498181846</v>
      </c>
      <c r="U161" s="2">
        <f t="shared" si="64"/>
        <v>3.1660541498181844</v>
      </c>
      <c r="V161" s="2">
        <f t="shared" si="65"/>
        <v>1.5830270749090922</v>
      </c>
      <c r="W161" s="2"/>
    </row>
    <row r="162" spans="1:23" x14ac:dyDescent="0.25">
      <c r="A162" t="s">
        <v>416</v>
      </c>
      <c r="B162" t="s">
        <v>714</v>
      </c>
      <c r="C162" t="s">
        <v>498</v>
      </c>
      <c r="D162">
        <v>109</v>
      </c>
      <c r="E162" t="s">
        <v>417</v>
      </c>
      <c r="F162" t="s">
        <v>703</v>
      </c>
      <c r="G162">
        <v>12</v>
      </c>
      <c r="H162" t="s">
        <v>535</v>
      </c>
      <c r="I162" t="s">
        <v>496</v>
      </c>
      <c r="J162">
        <v>10957</v>
      </c>
      <c r="K162" s="2">
        <v>2298.9600000000028</v>
      </c>
      <c r="L162" s="2">
        <v>6075.3399999999783</v>
      </c>
      <c r="M162" s="2">
        <v>729.91641340100034</v>
      </c>
      <c r="N162" s="3">
        <f t="shared" si="57"/>
        <v>5.1737156894502023</v>
      </c>
      <c r="O162" s="4">
        <f t="shared" si="58"/>
        <v>517.37156894502027</v>
      </c>
      <c r="P162" s="4">
        <f t="shared" si="59"/>
        <v>51737.156894502026</v>
      </c>
      <c r="Q162" s="4">
        <f t="shared" si="60"/>
        <v>5.1737156894502023</v>
      </c>
      <c r="R162" s="4">
        <f t="shared" si="61"/>
        <v>517.37156894502027</v>
      </c>
      <c r="S162" s="4">
        <f t="shared" si="62"/>
        <v>51737.156894502026</v>
      </c>
      <c r="T162" s="4">
        <f t="shared" si="63"/>
        <v>51.737156894502021</v>
      </c>
      <c r="U162" s="2">
        <f t="shared" si="64"/>
        <v>5.1737156894502023</v>
      </c>
      <c r="V162" s="2">
        <f t="shared" si="65"/>
        <v>2.5868578447251012</v>
      </c>
      <c r="W162" s="2"/>
    </row>
    <row r="163" spans="1:23" x14ac:dyDescent="0.25">
      <c r="A163" t="s">
        <v>406</v>
      </c>
      <c r="B163" t="s">
        <v>715</v>
      </c>
      <c r="C163" t="s">
        <v>498</v>
      </c>
      <c r="D163">
        <v>33</v>
      </c>
      <c r="E163" t="s">
        <v>407</v>
      </c>
      <c r="F163" t="s">
        <v>703</v>
      </c>
      <c r="G163">
        <v>12</v>
      </c>
      <c r="H163" t="s">
        <v>716</v>
      </c>
      <c r="I163" t="s">
        <v>496</v>
      </c>
      <c r="J163">
        <v>10957</v>
      </c>
      <c r="K163" s="2">
        <v>2568.7000000000094</v>
      </c>
      <c r="L163" s="2">
        <v>6332.2100000000173</v>
      </c>
      <c r="M163" s="2">
        <v>700.17099491782938</v>
      </c>
      <c r="N163" s="3">
        <f t="shared" si="57"/>
        <v>5.3751298287380296</v>
      </c>
      <c r="O163" s="4">
        <f t="shared" si="58"/>
        <v>537.51298287380303</v>
      </c>
      <c r="P163" s="4">
        <f t="shared" si="59"/>
        <v>53751.298287380298</v>
      </c>
      <c r="Q163" s="4">
        <f t="shared" si="60"/>
        <v>5.3751298287380296</v>
      </c>
      <c r="R163" s="4">
        <f t="shared" si="61"/>
        <v>537.51298287380303</v>
      </c>
      <c r="S163" s="4">
        <f t="shared" si="62"/>
        <v>53751.298287380298</v>
      </c>
      <c r="T163" s="4">
        <f t="shared" si="63"/>
        <v>53.751298287380294</v>
      </c>
      <c r="U163" s="2">
        <f t="shared" si="64"/>
        <v>5.3751298287380305</v>
      </c>
      <c r="V163" s="2">
        <f t="shared" si="65"/>
        <v>2.6875649143690148</v>
      </c>
      <c r="W163" s="2"/>
    </row>
    <row r="164" spans="1:23" x14ac:dyDescent="0.25">
      <c r="A164" t="s">
        <v>420</v>
      </c>
      <c r="B164" t="s">
        <v>717</v>
      </c>
      <c r="C164" t="s">
        <v>498</v>
      </c>
      <c r="D164">
        <v>225</v>
      </c>
      <c r="E164" t="s">
        <v>421</v>
      </c>
      <c r="F164" t="s">
        <v>703</v>
      </c>
      <c r="G164">
        <v>12</v>
      </c>
      <c r="H164" t="s">
        <v>716</v>
      </c>
      <c r="I164" t="s">
        <v>495</v>
      </c>
      <c r="J164">
        <v>10957</v>
      </c>
      <c r="K164" s="2">
        <v>2431.1000000000136</v>
      </c>
      <c r="L164" s="2">
        <v>6138.4599999999846</v>
      </c>
      <c r="M164" s="2">
        <v>689.4244827057795</v>
      </c>
      <c r="N164" s="3">
        <f t="shared" si="57"/>
        <v>5.3774707643826645</v>
      </c>
      <c r="O164" s="4">
        <f t="shared" si="58"/>
        <v>537.74707643826639</v>
      </c>
      <c r="P164" s="4">
        <f t="shared" si="59"/>
        <v>53774.707643826645</v>
      </c>
      <c r="Q164" s="4">
        <f t="shared" si="60"/>
        <v>5.3774707643826645</v>
      </c>
      <c r="R164" s="4">
        <f t="shared" si="61"/>
        <v>537.74707643826639</v>
      </c>
      <c r="S164" s="4">
        <f t="shared" si="62"/>
        <v>53774.707643826645</v>
      </c>
      <c r="T164" s="4">
        <f t="shared" si="63"/>
        <v>53.774707643826645</v>
      </c>
      <c r="U164" s="2">
        <f t="shared" si="64"/>
        <v>5.3774707643826636</v>
      </c>
      <c r="V164" s="2">
        <f t="shared" si="65"/>
        <v>2.6887353821913322</v>
      </c>
      <c r="W164" s="2"/>
    </row>
    <row r="165" spans="1:23" x14ac:dyDescent="0.25">
      <c r="A165" t="s">
        <v>414</v>
      </c>
      <c r="B165" t="s">
        <v>718</v>
      </c>
      <c r="C165" t="s">
        <v>498</v>
      </c>
      <c r="D165">
        <v>105</v>
      </c>
      <c r="E165" t="s">
        <v>415</v>
      </c>
      <c r="F165" t="s">
        <v>703</v>
      </c>
      <c r="G165">
        <v>12</v>
      </c>
      <c r="H165" t="s">
        <v>716</v>
      </c>
      <c r="I165" t="s">
        <v>496</v>
      </c>
      <c r="J165">
        <v>10957</v>
      </c>
      <c r="K165" s="2">
        <v>2363.0000000000082</v>
      </c>
      <c r="L165" s="2">
        <v>6546.1000000000367</v>
      </c>
      <c r="M165" s="2">
        <v>683.43370436547082</v>
      </c>
      <c r="N165" s="3">
        <f t="shared" si="57"/>
        <v>6.1207107189479313</v>
      </c>
      <c r="O165" s="4">
        <f t="shared" si="58"/>
        <v>612.07107189479314</v>
      </c>
      <c r="P165" s="4">
        <f t="shared" si="59"/>
        <v>61207.107189479306</v>
      </c>
      <c r="Q165" s="4">
        <f t="shared" si="60"/>
        <v>6.1207107189479313</v>
      </c>
      <c r="R165" s="4">
        <f t="shared" si="61"/>
        <v>612.07107189479314</v>
      </c>
      <c r="S165" s="4">
        <f t="shared" si="62"/>
        <v>61207.107189479306</v>
      </c>
      <c r="T165" s="4">
        <f t="shared" si="63"/>
        <v>61.207107189479309</v>
      </c>
      <c r="U165" s="2">
        <f t="shared" si="64"/>
        <v>6.1207107189479313</v>
      </c>
      <c r="V165" s="2">
        <f t="shared" si="65"/>
        <v>3.0603553594739652</v>
      </c>
      <c r="W165" s="2"/>
    </row>
    <row r="166" spans="1:23" x14ac:dyDescent="0.25">
      <c r="A166" t="s">
        <v>422</v>
      </c>
      <c r="B166" t="s">
        <v>719</v>
      </c>
      <c r="C166" t="s">
        <v>498</v>
      </c>
      <c r="D166">
        <v>229</v>
      </c>
      <c r="E166" t="s">
        <v>423</v>
      </c>
      <c r="F166" t="s">
        <v>703</v>
      </c>
      <c r="G166">
        <v>12</v>
      </c>
      <c r="H166" t="s">
        <v>716</v>
      </c>
      <c r="I166" t="s">
        <v>496</v>
      </c>
      <c r="J166">
        <v>10957</v>
      </c>
      <c r="K166" s="2">
        <v>2436.3400000000011</v>
      </c>
      <c r="L166" s="2">
        <v>6585.8000000000511</v>
      </c>
      <c r="M166" s="2">
        <v>669.88898717758013</v>
      </c>
      <c r="N166" s="3">
        <f t="shared" si="57"/>
        <v>6.1942502107443573</v>
      </c>
      <c r="O166" s="4">
        <f t="shared" si="58"/>
        <v>619.42502107443579</v>
      </c>
      <c r="P166" s="4">
        <f t="shared" si="59"/>
        <v>61942.502107443572</v>
      </c>
      <c r="Q166" s="4">
        <f t="shared" si="60"/>
        <v>6.1942502107443573</v>
      </c>
      <c r="R166" s="4">
        <f t="shared" si="61"/>
        <v>619.42502107443579</v>
      </c>
      <c r="S166" s="4">
        <f t="shared" si="62"/>
        <v>61942.502107443572</v>
      </c>
      <c r="T166" s="4">
        <f t="shared" si="63"/>
        <v>61.942502107443573</v>
      </c>
      <c r="U166" s="2">
        <f t="shared" si="64"/>
        <v>6.1942502107443582</v>
      </c>
      <c r="V166" s="2">
        <f t="shared" si="65"/>
        <v>3.0971251053721787</v>
      </c>
      <c r="W166" s="2"/>
    </row>
    <row r="167" spans="1:23" x14ac:dyDescent="0.25">
      <c r="A167" t="s">
        <v>412</v>
      </c>
      <c r="B167" t="s">
        <v>720</v>
      </c>
      <c r="C167" t="s">
        <v>498</v>
      </c>
      <c r="D167">
        <v>101</v>
      </c>
      <c r="E167" t="s">
        <v>413</v>
      </c>
      <c r="F167" t="s">
        <v>703</v>
      </c>
      <c r="G167">
        <v>12</v>
      </c>
      <c r="H167" t="s">
        <v>721</v>
      </c>
      <c r="I167" t="s">
        <v>495</v>
      </c>
      <c r="J167">
        <v>10957</v>
      </c>
      <c r="K167" s="2">
        <v>2029.7399999999925</v>
      </c>
      <c r="L167" s="2">
        <v>6351.7199999999939</v>
      </c>
      <c r="M167" s="2">
        <v>623.80006123459953</v>
      </c>
      <c r="N167" s="3">
        <f t="shared" si="57"/>
        <v>6.9284699835490811</v>
      </c>
      <c r="O167" s="4">
        <f t="shared" si="58"/>
        <v>692.84699835490801</v>
      </c>
      <c r="P167" s="4">
        <f t="shared" si="59"/>
        <v>69284.699835490814</v>
      </c>
      <c r="Q167" s="4">
        <f t="shared" si="60"/>
        <v>6.9284699835490811</v>
      </c>
      <c r="R167" s="4">
        <f t="shared" si="61"/>
        <v>692.84699835490801</v>
      </c>
      <c r="S167" s="4">
        <f t="shared" si="62"/>
        <v>69284.699835490814</v>
      </c>
      <c r="T167" s="4">
        <f t="shared" si="63"/>
        <v>69.284699835490812</v>
      </c>
      <c r="U167" s="2">
        <f t="shared" si="64"/>
        <v>6.9284699835490802</v>
      </c>
      <c r="V167" s="2">
        <f t="shared" si="65"/>
        <v>3.4642349917745405</v>
      </c>
      <c r="W167" s="2"/>
    </row>
    <row r="168" spans="1:23" x14ac:dyDescent="0.25">
      <c r="A168" t="s">
        <v>424</v>
      </c>
      <c r="B168" t="s">
        <v>722</v>
      </c>
      <c r="C168" t="s">
        <v>498</v>
      </c>
      <c r="D168">
        <v>233</v>
      </c>
      <c r="E168" t="s">
        <v>425</v>
      </c>
      <c r="F168" t="s">
        <v>703</v>
      </c>
      <c r="G168">
        <v>12</v>
      </c>
      <c r="H168" t="s">
        <v>669</v>
      </c>
      <c r="I168" t="s">
        <v>496</v>
      </c>
      <c r="J168">
        <v>10957</v>
      </c>
      <c r="K168" s="2">
        <v>1860.8399999999908</v>
      </c>
      <c r="L168" s="2">
        <v>7877.2300000000405</v>
      </c>
      <c r="M168" s="2">
        <v>432.48278098779019</v>
      </c>
      <c r="N168" s="3">
        <f t="shared" si="57"/>
        <v>13.911282170029109</v>
      </c>
      <c r="O168" s="4">
        <f t="shared" si="58"/>
        <v>1391.1282170029108</v>
      </c>
      <c r="P168" s="4">
        <f t="shared" si="59"/>
        <v>139112.82170029107</v>
      </c>
      <c r="Q168" s="4">
        <f t="shared" si="60"/>
        <v>13.911282170029109</v>
      </c>
      <c r="R168" s="4">
        <f t="shared" si="61"/>
        <v>1391.1282170029108</v>
      </c>
      <c r="S168" s="4">
        <f t="shared" si="62"/>
        <v>139112.82170029107</v>
      </c>
      <c r="T168" s="4">
        <f t="shared" si="63"/>
        <v>139.11282170029108</v>
      </c>
      <c r="U168" s="2">
        <f t="shared" si="64"/>
        <v>13.911282170029107</v>
      </c>
      <c r="V168" s="2">
        <f t="shared" si="65"/>
        <v>6.9556410850145536</v>
      </c>
      <c r="W168" s="2"/>
    </row>
    <row r="169" spans="1:23" x14ac:dyDescent="0.25">
      <c r="A169" t="s">
        <v>430</v>
      </c>
      <c r="B169" t="s">
        <v>723</v>
      </c>
      <c r="C169" t="s">
        <v>510</v>
      </c>
      <c r="D169">
        <v>173</v>
      </c>
      <c r="E169" t="s">
        <v>431</v>
      </c>
      <c r="F169" t="s">
        <v>703</v>
      </c>
      <c r="G169">
        <v>12</v>
      </c>
      <c r="H169" t="s">
        <v>669</v>
      </c>
      <c r="I169" t="s">
        <v>496</v>
      </c>
      <c r="J169">
        <v>10957</v>
      </c>
      <c r="K169" s="2">
        <v>1561.1399999999946</v>
      </c>
      <c r="L169" s="2">
        <v>7616.3100000000013</v>
      </c>
      <c r="M169" s="2">
        <v>347.69474298699964</v>
      </c>
      <c r="N169" s="3">
        <f t="shared" si="57"/>
        <v>17.415189968018613</v>
      </c>
      <c r="O169" s="4">
        <f t="shared" si="58"/>
        <v>1741.5189968018615</v>
      </c>
      <c r="P169" s="4">
        <f t="shared" si="59"/>
        <v>174151.89968018615</v>
      </c>
      <c r="Q169" s="4">
        <f t="shared" si="60"/>
        <v>17.415189968018613</v>
      </c>
      <c r="R169" s="4">
        <f t="shared" si="61"/>
        <v>1741.5189968018615</v>
      </c>
      <c r="S169" s="4">
        <f t="shared" si="62"/>
        <v>174151.89968018615</v>
      </c>
      <c r="T169" s="4">
        <f t="shared" si="63"/>
        <v>174.15189968018612</v>
      </c>
      <c r="U169" s="2">
        <f t="shared" si="64"/>
        <v>17.415189968018616</v>
      </c>
      <c r="V169" s="2">
        <f t="shared" si="65"/>
        <v>8.7075949840093081</v>
      </c>
      <c r="W169" s="2"/>
    </row>
    <row r="170" spans="1:23" x14ac:dyDescent="0.25">
      <c r="A170" t="s">
        <v>432</v>
      </c>
      <c r="B170" t="s">
        <v>724</v>
      </c>
      <c r="C170" t="s">
        <v>510</v>
      </c>
      <c r="D170">
        <v>177</v>
      </c>
      <c r="E170" t="s">
        <v>433</v>
      </c>
      <c r="F170" t="s">
        <v>703</v>
      </c>
      <c r="G170">
        <v>12</v>
      </c>
      <c r="H170" t="s">
        <v>669</v>
      </c>
      <c r="I170" t="s">
        <v>496</v>
      </c>
      <c r="J170">
        <v>10957</v>
      </c>
      <c r="K170" s="2">
        <v>1423.4599999999934</v>
      </c>
      <c r="L170" s="2">
        <v>7418.4300000000394</v>
      </c>
      <c r="M170" s="2">
        <v>274.89007724342002</v>
      </c>
      <c r="N170" s="3">
        <f t="shared" si="57"/>
        <v>21.80860822666725</v>
      </c>
      <c r="O170" s="4">
        <f t="shared" si="58"/>
        <v>2180.8608226667247</v>
      </c>
      <c r="P170" s="4">
        <f t="shared" si="59"/>
        <v>218086.08226667249</v>
      </c>
      <c r="Q170" s="4">
        <f t="shared" si="60"/>
        <v>21.80860822666725</v>
      </c>
      <c r="R170" s="4">
        <f t="shared" si="61"/>
        <v>2180.8608226667247</v>
      </c>
      <c r="S170" s="4">
        <f t="shared" si="62"/>
        <v>218086.08226667249</v>
      </c>
      <c r="T170" s="4">
        <f t="shared" si="63"/>
        <v>218.08608226667249</v>
      </c>
      <c r="U170" s="2">
        <f t="shared" si="64"/>
        <v>21.808608226667246</v>
      </c>
      <c r="V170" s="2">
        <f t="shared" si="65"/>
        <v>10.904304113333625</v>
      </c>
      <c r="W170" s="2"/>
    </row>
    <row r="171" spans="1:23" x14ac:dyDescent="0.25">
      <c r="A171" t="s">
        <v>428</v>
      </c>
      <c r="B171" t="s">
        <v>725</v>
      </c>
      <c r="C171" t="s">
        <v>510</v>
      </c>
      <c r="D171">
        <v>169</v>
      </c>
      <c r="E171" t="s">
        <v>429</v>
      </c>
      <c r="F171" t="s">
        <v>703</v>
      </c>
      <c r="G171">
        <v>12</v>
      </c>
      <c r="H171" t="s">
        <v>669</v>
      </c>
      <c r="I171" t="s">
        <v>496</v>
      </c>
      <c r="J171">
        <v>10957</v>
      </c>
      <c r="K171" s="2">
        <v>1140.8799999999962</v>
      </c>
      <c r="L171" s="2">
        <v>8209.1399999999758</v>
      </c>
      <c r="M171" s="2">
        <v>222.45405702699981</v>
      </c>
      <c r="N171" s="3">
        <f t="shared" si="57"/>
        <v>31.774021541634941</v>
      </c>
      <c r="O171" s="4">
        <f t="shared" si="58"/>
        <v>3177.4021541634938</v>
      </c>
      <c r="P171" s="4">
        <f t="shared" si="59"/>
        <v>317740.21541634941</v>
      </c>
      <c r="Q171" s="4">
        <f t="shared" si="60"/>
        <v>31.774021541634941</v>
      </c>
      <c r="R171" s="4">
        <f t="shared" si="61"/>
        <v>3177.4021541634938</v>
      </c>
      <c r="S171" s="4">
        <f t="shared" si="62"/>
        <v>317740.21541634941</v>
      </c>
      <c r="T171" s="4">
        <f t="shared" si="63"/>
        <v>317.74021541634937</v>
      </c>
      <c r="U171" s="2">
        <f t="shared" si="64"/>
        <v>31.774021541634937</v>
      </c>
      <c r="V171" s="2">
        <f t="shared" si="65"/>
        <v>15.88701077081747</v>
      </c>
      <c r="W171" s="2"/>
    </row>
    <row r="172" spans="1:23" x14ac:dyDescent="0.25">
      <c r="A172" t="s">
        <v>434</v>
      </c>
      <c r="B172" t="s">
        <v>726</v>
      </c>
      <c r="C172" t="s">
        <v>510</v>
      </c>
      <c r="D172">
        <v>181</v>
      </c>
      <c r="E172" t="s">
        <v>435</v>
      </c>
      <c r="F172" t="s">
        <v>703</v>
      </c>
      <c r="G172">
        <v>13</v>
      </c>
      <c r="H172" t="s">
        <v>727</v>
      </c>
      <c r="I172" t="s">
        <v>496</v>
      </c>
      <c r="J172">
        <v>10957</v>
      </c>
      <c r="K172" s="2">
        <v>672.90999999999678</v>
      </c>
      <c r="L172" s="2">
        <v>8354.6499999999851</v>
      </c>
      <c r="M172" s="2">
        <v>71.945370517333046</v>
      </c>
      <c r="N172" s="3">
        <f t="shared" si="57"/>
        <v>106.77184570408609</v>
      </c>
      <c r="O172" s="4">
        <f t="shared" si="58"/>
        <v>10677.184570408608</v>
      </c>
      <c r="P172" s="4">
        <f t="shared" si="59"/>
        <v>1067718.4570408608</v>
      </c>
      <c r="Q172" s="4">
        <f t="shared" si="60"/>
        <v>106.77184570408609</v>
      </c>
      <c r="R172" s="4">
        <f t="shared" si="61"/>
        <v>10677.184570408608</v>
      </c>
      <c r="S172" s="4">
        <f t="shared" si="62"/>
        <v>1067718.4570408608</v>
      </c>
      <c r="T172" s="4">
        <f t="shared" si="63"/>
        <v>1067.7184570408608</v>
      </c>
      <c r="U172" s="2">
        <f t="shared" si="64"/>
        <v>106.77184570408608</v>
      </c>
      <c r="V172" s="2">
        <f t="shared" si="65"/>
        <v>53.385922852043038</v>
      </c>
      <c r="W172" s="2"/>
    </row>
    <row r="173" spans="1:23" x14ac:dyDescent="0.25">
      <c r="A173" t="s">
        <v>298</v>
      </c>
      <c r="B173" t="s">
        <v>728</v>
      </c>
      <c r="C173" t="s">
        <v>510</v>
      </c>
      <c r="D173">
        <v>193</v>
      </c>
      <c r="E173" t="s">
        <v>299</v>
      </c>
      <c r="F173" t="s">
        <v>708</v>
      </c>
      <c r="G173">
        <v>13</v>
      </c>
      <c r="H173" t="s">
        <v>727</v>
      </c>
      <c r="I173" t="s">
        <v>496</v>
      </c>
      <c r="J173">
        <v>10957</v>
      </c>
      <c r="K173" s="2">
        <v>677.82999999999481</v>
      </c>
      <c r="L173" s="2">
        <v>7658.8200000000261</v>
      </c>
      <c r="M173" s="2">
        <v>34.672947455590005</v>
      </c>
      <c r="N173" s="3">
        <f t="shared" si="57"/>
        <v>201.33823376110328</v>
      </c>
      <c r="O173" s="4">
        <f t="shared" si="58"/>
        <v>20133.823376110326</v>
      </c>
      <c r="P173" s="4">
        <f t="shared" si="59"/>
        <v>2013382.3376110326</v>
      </c>
      <c r="Q173" s="4">
        <f t="shared" si="60"/>
        <v>201.33823376110328</v>
      </c>
      <c r="R173" s="4">
        <f t="shared" si="61"/>
        <v>20133.823376110326</v>
      </c>
      <c r="S173" s="4">
        <f t="shared" si="62"/>
        <v>2013382.3376110326</v>
      </c>
      <c r="T173" s="4">
        <f t="shared" si="63"/>
        <v>2013.3823376110327</v>
      </c>
      <c r="U173" s="2">
        <f t="shared" si="64"/>
        <v>201.33823376110325</v>
      </c>
      <c r="V173" s="2">
        <f t="shared" si="65"/>
        <v>100.66911688055163</v>
      </c>
      <c r="W173" s="2"/>
    </row>
    <row r="174" spans="1:23" x14ac:dyDescent="0.25">
      <c r="A174" t="s">
        <v>90</v>
      </c>
      <c r="B174" t="s">
        <v>729</v>
      </c>
      <c r="C174" t="s">
        <v>510</v>
      </c>
      <c r="D174">
        <v>197</v>
      </c>
      <c r="E174" t="s">
        <v>91</v>
      </c>
      <c r="F174" t="s">
        <v>679</v>
      </c>
      <c r="G174">
        <v>13</v>
      </c>
      <c r="H174" t="s">
        <v>674</v>
      </c>
      <c r="I174" t="s">
        <v>496</v>
      </c>
      <c r="J174">
        <v>10957</v>
      </c>
      <c r="K174" s="2">
        <v>581.43999999999482</v>
      </c>
      <c r="L174" s="2">
        <v>4760.4000000000151</v>
      </c>
      <c r="M174" s="2">
        <v>20.130636423999992</v>
      </c>
      <c r="N174" s="3">
        <f t="shared" si="57"/>
        <v>207.59204587381114</v>
      </c>
      <c r="O174" s="4">
        <f t="shared" si="58"/>
        <v>20759.204587381115</v>
      </c>
      <c r="P174" s="4">
        <f t="shared" si="59"/>
        <v>2075920.4587381117</v>
      </c>
      <c r="Q174" s="4">
        <f t="shared" si="60"/>
        <v>207.59204587381114</v>
      </c>
      <c r="R174" s="4">
        <f t="shared" si="61"/>
        <v>20759.204587381115</v>
      </c>
      <c r="S174" s="4">
        <f t="shared" si="62"/>
        <v>2075920.4587381117</v>
      </c>
      <c r="T174" s="4">
        <f t="shared" si="63"/>
        <v>2075.9204587381114</v>
      </c>
      <c r="U174" s="2">
        <f t="shared" si="64"/>
        <v>207.59204587381114</v>
      </c>
      <c r="V174" s="2">
        <f t="shared" si="65"/>
        <v>103.79602293690559</v>
      </c>
      <c r="W174" s="2"/>
    </row>
    <row r="175" spans="1:23" x14ac:dyDescent="0.25">
      <c r="A175" t="s">
        <v>92</v>
      </c>
      <c r="B175" t="s">
        <v>730</v>
      </c>
      <c r="C175" t="s">
        <v>510</v>
      </c>
      <c r="D175">
        <v>201</v>
      </c>
      <c r="E175" t="s">
        <v>93</v>
      </c>
      <c r="F175" t="s">
        <v>679</v>
      </c>
      <c r="G175">
        <v>14</v>
      </c>
      <c r="H175" t="s">
        <v>674</v>
      </c>
      <c r="I175" t="s">
        <v>496</v>
      </c>
      <c r="J175">
        <v>10227</v>
      </c>
      <c r="K175" s="2">
        <v>856.06999999999186</v>
      </c>
      <c r="L175" s="2">
        <v>3559.8900000000322</v>
      </c>
      <c r="M175" s="2">
        <v>61.574196330070066</v>
      </c>
      <c r="N175" s="3">
        <f t="shared" si="57"/>
        <v>43.911575970982121</v>
      </c>
      <c r="O175" s="4">
        <f t="shared" si="58"/>
        <v>4391.1575970982121</v>
      </c>
      <c r="P175" s="4">
        <f t="shared" si="59"/>
        <v>439115.7597098212</v>
      </c>
      <c r="Q175" s="4">
        <f t="shared" si="60"/>
        <v>43.911575970982121</v>
      </c>
      <c r="R175" s="4">
        <f t="shared" si="61"/>
        <v>4391.1575970982121</v>
      </c>
      <c r="S175" s="4">
        <f t="shared" si="62"/>
        <v>439115.7597098212</v>
      </c>
      <c r="T175" s="4">
        <f t="shared" si="63"/>
        <v>439.11575970982119</v>
      </c>
      <c r="U175" s="2">
        <f t="shared" si="64"/>
        <v>43.911575970982121</v>
      </c>
      <c r="V175" s="2">
        <f t="shared" si="65"/>
        <v>21.95578798549106</v>
      </c>
      <c r="W175" s="2"/>
    </row>
    <row r="176" spans="1:23" x14ac:dyDescent="0.25">
      <c r="A176" t="s">
        <v>484</v>
      </c>
      <c r="B176" t="s">
        <v>731</v>
      </c>
      <c r="C176" t="s">
        <v>510</v>
      </c>
      <c r="D176">
        <v>293</v>
      </c>
      <c r="E176" t="s">
        <v>485</v>
      </c>
      <c r="F176" t="s">
        <v>685</v>
      </c>
      <c r="G176">
        <v>14</v>
      </c>
      <c r="H176" t="s">
        <v>727</v>
      </c>
      <c r="I176" t="s">
        <v>496</v>
      </c>
      <c r="J176">
        <v>10957</v>
      </c>
      <c r="K176" s="2">
        <v>760.28999999999348</v>
      </c>
      <c r="L176" s="2">
        <v>5044.09</v>
      </c>
      <c r="M176" s="2">
        <v>50.424525416600019</v>
      </c>
      <c r="N176" s="3">
        <f t="shared" si="57"/>
        <v>84.954691484111763</v>
      </c>
      <c r="O176" s="4">
        <f t="shared" si="58"/>
        <v>8495.4691484111754</v>
      </c>
      <c r="P176" s="4">
        <f t="shared" si="59"/>
        <v>849546.91484111757</v>
      </c>
      <c r="Q176" s="4">
        <f t="shared" si="60"/>
        <v>84.954691484111763</v>
      </c>
      <c r="R176" s="4">
        <f t="shared" si="61"/>
        <v>8495.4691484111754</v>
      </c>
      <c r="S176" s="4">
        <f t="shared" si="62"/>
        <v>849546.91484111757</v>
      </c>
      <c r="T176" s="4">
        <f t="shared" si="63"/>
        <v>849.54691484111754</v>
      </c>
      <c r="U176" s="2">
        <f t="shared" si="64"/>
        <v>84.954691484111748</v>
      </c>
      <c r="V176" s="2">
        <f t="shared" si="65"/>
        <v>42.477345742055881</v>
      </c>
      <c r="W176" s="2"/>
    </row>
    <row r="177" spans="1:23" x14ac:dyDescent="0.25">
      <c r="A177" t="s">
        <v>94</v>
      </c>
      <c r="B177" t="s">
        <v>732</v>
      </c>
      <c r="C177" t="s">
        <v>510</v>
      </c>
      <c r="D177">
        <v>209</v>
      </c>
      <c r="E177" t="s">
        <v>95</v>
      </c>
      <c r="F177" t="s">
        <v>679</v>
      </c>
      <c r="G177">
        <v>14</v>
      </c>
      <c r="H177" t="s">
        <v>727</v>
      </c>
      <c r="I177" t="s">
        <v>496</v>
      </c>
      <c r="J177">
        <v>10957</v>
      </c>
      <c r="K177" s="2">
        <v>660.73999999999546</v>
      </c>
      <c r="L177" s="2">
        <v>5935.9600000000519</v>
      </c>
      <c r="M177" s="2">
        <v>27.783266930200003</v>
      </c>
      <c r="N177" s="3">
        <f t="shared" si="57"/>
        <v>189.87039980766156</v>
      </c>
      <c r="O177" s="4">
        <f t="shared" si="58"/>
        <v>18987.039980766156</v>
      </c>
      <c r="P177" s="4">
        <f t="shared" si="59"/>
        <v>1898703.9980766156</v>
      </c>
      <c r="Q177" s="4">
        <f t="shared" si="60"/>
        <v>189.87039980766156</v>
      </c>
      <c r="R177" s="4">
        <f t="shared" si="61"/>
        <v>18987.039980766156</v>
      </c>
      <c r="S177" s="4">
        <f t="shared" si="62"/>
        <v>1898703.9980766156</v>
      </c>
      <c r="T177" s="4">
        <f t="shared" si="63"/>
        <v>1898.7039980766156</v>
      </c>
      <c r="U177" s="2">
        <f t="shared" si="64"/>
        <v>189.87039980766156</v>
      </c>
      <c r="V177" s="2">
        <f t="shared" si="65"/>
        <v>94.935199903830778</v>
      </c>
      <c r="W177" s="2"/>
    </row>
    <row r="178" spans="1:23" x14ac:dyDescent="0.25">
      <c r="A178" t="s">
        <v>64</v>
      </c>
      <c r="B178" t="s">
        <v>733</v>
      </c>
      <c r="C178" t="s">
        <v>498</v>
      </c>
      <c r="D178">
        <v>1</v>
      </c>
      <c r="E178" t="s">
        <v>65</v>
      </c>
      <c r="F178" t="s">
        <v>734</v>
      </c>
      <c r="G178">
        <v>15</v>
      </c>
      <c r="H178" t="s">
        <v>727</v>
      </c>
      <c r="I178" t="s">
        <v>496</v>
      </c>
      <c r="J178">
        <v>10957</v>
      </c>
      <c r="K178" s="2">
        <v>1740.059999999992</v>
      </c>
      <c r="L178" s="2">
        <v>4481.6900000000405</v>
      </c>
      <c r="M178" s="2">
        <v>359.71687596874972</v>
      </c>
      <c r="N178" s="3">
        <f t="shared" si="57"/>
        <v>7.6216329651384678</v>
      </c>
      <c r="O178" s="4">
        <f t="shared" si="58"/>
        <v>762.16329651384672</v>
      </c>
      <c r="P178" s="4">
        <f t="shared" si="59"/>
        <v>76216.329651384673</v>
      </c>
      <c r="Q178" s="4">
        <f t="shared" si="60"/>
        <v>7.6216329651384678</v>
      </c>
      <c r="R178" s="4">
        <f t="shared" si="61"/>
        <v>762.16329651384672</v>
      </c>
      <c r="S178" s="4">
        <f t="shared" si="62"/>
        <v>76216.329651384673</v>
      </c>
      <c r="T178" s="4">
        <f t="shared" si="63"/>
        <v>76.216329651384669</v>
      </c>
      <c r="U178" s="2">
        <f t="shared" si="64"/>
        <v>7.6216329651384669</v>
      </c>
      <c r="V178" s="2">
        <f t="shared" si="65"/>
        <v>3.8108164825692334</v>
      </c>
      <c r="W178" s="2"/>
    </row>
    <row r="179" spans="1:23" x14ac:dyDescent="0.25">
      <c r="A179" t="s">
        <v>66</v>
      </c>
      <c r="B179" t="s">
        <v>735</v>
      </c>
      <c r="C179" t="s">
        <v>510</v>
      </c>
      <c r="D179">
        <v>229</v>
      </c>
      <c r="E179" t="s">
        <v>67</v>
      </c>
      <c r="F179" t="s">
        <v>734</v>
      </c>
      <c r="G179">
        <v>15</v>
      </c>
      <c r="H179" t="s">
        <v>727</v>
      </c>
      <c r="I179" t="s">
        <v>496</v>
      </c>
      <c r="J179">
        <v>10957</v>
      </c>
      <c r="K179" s="2">
        <v>915.21999999999582</v>
      </c>
      <c r="L179" s="2">
        <v>8841.6400000000176</v>
      </c>
      <c r="M179" s="2">
        <v>118.10873865499991</v>
      </c>
      <c r="N179" s="3">
        <f t="shared" si="57"/>
        <v>67.111206929009668</v>
      </c>
      <c r="O179" s="4">
        <f t="shared" si="58"/>
        <v>6711.1206929009668</v>
      </c>
      <c r="P179" s="4">
        <f t="shared" si="59"/>
        <v>671112.06929009676</v>
      </c>
      <c r="Q179" s="4">
        <f t="shared" si="60"/>
        <v>67.111206929009668</v>
      </c>
      <c r="R179" s="4">
        <f t="shared" si="61"/>
        <v>6711.1206929009668</v>
      </c>
      <c r="S179" s="4">
        <f t="shared" si="62"/>
        <v>671112.06929009676</v>
      </c>
      <c r="T179" s="4">
        <f t="shared" si="63"/>
        <v>671.11206929009666</v>
      </c>
      <c r="U179" s="2">
        <f t="shared" si="64"/>
        <v>67.111206929009668</v>
      </c>
      <c r="V179" s="2">
        <f t="shared" si="65"/>
        <v>33.555603464504834</v>
      </c>
      <c r="W179" s="2"/>
    </row>
    <row r="180" spans="1:23" x14ac:dyDescent="0.25">
      <c r="A180" t="s">
        <v>68</v>
      </c>
      <c r="B180" t="s">
        <v>736</v>
      </c>
      <c r="C180" t="s">
        <v>510</v>
      </c>
      <c r="D180">
        <v>245</v>
      </c>
      <c r="E180" t="s">
        <v>69</v>
      </c>
      <c r="F180" t="s">
        <v>734</v>
      </c>
      <c r="G180">
        <v>15</v>
      </c>
      <c r="H180" t="s">
        <v>727</v>
      </c>
      <c r="I180" t="s">
        <v>496</v>
      </c>
      <c r="J180">
        <v>10957</v>
      </c>
      <c r="K180" s="2">
        <v>585.34999999999854</v>
      </c>
      <c r="L180" s="2">
        <v>7575.4599999999418</v>
      </c>
      <c r="M180" s="2">
        <v>71.737555368000059</v>
      </c>
      <c r="N180" s="3">
        <f t="shared" si="57"/>
        <v>97.440036312110223</v>
      </c>
      <c r="O180" s="4">
        <f t="shared" si="58"/>
        <v>9744.0036312110224</v>
      </c>
      <c r="P180" s="4">
        <f t="shared" si="59"/>
        <v>974400.36312110221</v>
      </c>
      <c r="Q180" s="4">
        <f t="shared" si="60"/>
        <v>97.440036312110223</v>
      </c>
      <c r="R180" s="4">
        <f t="shared" si="61"/>
        <v>9744.0036312110224</v>
      </c>
      <c r="S180" s="4">
        <f t="shared" si="62"/>
        <v>974400.36312110221</v>
      </c>
      <c r="T180" s="4">
        <f t="shared" si="63"/>
        <v>974.40036312110215</v>
      </c>
      <c r="U180" s="2">
        <f t="shared" si="64"/>
        <v>97.440036312110223</v>
      </c>
      <c r="V180" s="2">
        <f t="shared" si="65"/>
        <v>48.720018156055112</v>
      </c>
      <c r="W180" s="2"/>
    </row>
    <row r="181" spans="1:23" x14ac:dyDescent="0.25">
      <c r="A181" t="s">
        <v>304</v>
      </c>
      <c r="B181" t="s">
        <v>737</v>
      </c>
      <c r="C181" t="s">
        <v>510</v>
      </c>
      <c r="D181">
        <v>237</v>
      </c>
      <c r="E181" t="s">
        <v>305</v>
      </c>
      <c r="F181" t="s">
        <v>738</v>
      </c>
      <c r="G181">
        <v>15</v>
      </c>
      <c r="H181" t="s">
        <v>727</v>
      </c>
      <c r="I181" t="s">
        <v>496</v>
      </c>
      <c r="J181">
        <v>10957</v>
      </c>
      <c r="K181" s="2">
        <v>315.47999999999985</v>
      </c>
      <c r="L181" s="2">
        <v>11209.760000000006</v>
      </c>
      <c r="M181" s="2">
        <v>21.431047728999996</v>
      </c>
      <c r="N181" s="3">
        <f t="shared" si="57"/>
        <v>508.34098909957254</v>
      </c>
      <c r="O181" s="4">
        <f t="shared" si="58"/>
        <v>50834.098909957262</v>
      </c>
      <c r="P181" s="4">
        <f t="shared" si="59"/>
        <v>5083409.8909957251</v>
      </c>
      <c r="Q181" s="4">
        <f t="shared" si="60"/>
        <v>508.34098909957254</v>
      </c>
      <c r="R181" s="4">
        <f t="shared" si="61"/>
        <v>50834.098909957262</v>
      </c>
      <c r="S181" s="4">
        <f t="shared" si="62"/>
        <v>5083409.8909957251</v>
      </c>
      <c r="T181" s="4">
        <f t="shared" si="63"/>
        <v>5083.4098909957247</v>
      </c>
      <c r="U181" s="2">
        <f t="shared" si="64"/>
        <v>508.3409890995726</v>
      </c>
      <c r="V181" s="2">
        <f t="shared" si="65"/>
        <v>254.17049454978624</v>
      </c>
      <c r="W181" s="2"/>
    </row>
    <row r="182" spans="1:23" x14ac:dyDescent="0.25">
      <c r="A182" t="s">
        <v>440</v>
      </c>
      <c r="B182" t="s">
        <v>739</v>
      </c>
      <c r="C182" t="s">
        <v>503</v>
      </c>
      <c r="D182">
        <v>13</v>
      </c>
      <c r="E182" t="s">
        <v>441</v>
      </c>
      <c r="F182" t="s">
        <v>740</v>
      </c>
      <c r="G182">
        <v>16</v>
      </c>
      <c r="H182" t="s">
        <v>727</v>
      </c>
      <c r="I182" t="s">
        <v>496</v>
      </c>
      <c r="J182">
        <v>10957</v>
      </c>
      <c r="K182" s="2">
        <v>1238.4099999999869</v>
      </c>
      <c r="L182" s="2">
        <v>6244.9900000000162</v>
      </c>
      <c r="M182" s="2">
        <v>110.83662104850011</v>
      </c>
      <c r="N182" s="3">
        <f t="shared" si="57"/>
        <v>45.170810447291061</v>
      </c>
      <c r="O182" s="4">
        <f t="shared" si="58"/>
        <v>4517.081044729106</v>
      </c>
      <c r="P182" s="4">
        <f t="shared" si="59"/>
        <v>451708.10447291064</v>
      </c>
      <c r="Q182" s="4">
        <f t="shared" si="60"/>
        <v>45.170810447291061</v>
      </c>
      <c r="R182" s="4">
        <f t="shared" si="61"/>
        <v>4517.081044729106</v>
      </c>
      <c r="S182" s="4">
        <f t="shared" si="62"/>
        <v>451708.10447291064</v>
      </c>
      <c r="T182" s="4">
        <f t="shared" si="63"/>
        <v>451.70810447291058</v>
      </c>
      <c r="U182" s="2">
        <f t="shared" si="64"/>
        <v>45.170810447291061</v>
      </c>
      <c r="V182" s="2">
        <f t="shared" si="65"/>
        <v>22.58540522364553</v>
      </c>
      <c r="W182" s="2"/>
    </row>
    <row r="183" spans="1:23" x14ac:dyDescent="0.25">
      <c r="A183" t="s">
        <v>308</v>
      </c>
      <c r="B183" t="s">
        <v>741</v>
      </c>
      <c r="C183" t="s">
        <v>503</v>
      </c>
      <c r="D183">
        <v>9</v>
      </c>
      <c r="E183" t="s">
        <v>309</v>
      </c>
      <c r="F183" t="s">
        <v>738</v>
      </c>
      <c r="G183">
        <v>16</v>
      </c>
      <c r="H183" t="s">
        <v>727</v>
      </c>
      <c r="I183" t="s">
        <v>496</v>
      </c>
      <c r="J183">
        <v>10957</v>
      </c>
      <c r="K183" s="2">
        <v>808.15999999999099</v>
      </c>
      <c r="L183" s="2">
        <v>4822.8500000000522</v>
      </c>
      <c r="M183" s="2">
        <v>66.114728872621725</v>
      </c>
      <c r="N183" s="3">
        <f t="shared" si="57"/>
        <v>60.723080446035901</v>
      </c>
      <c r="O183" s="4">
        <f t="shared" si="58"/>
        <v>6072.3080446035901</v>
      </c>
      <c r="P183" s="4">
        <f t="shared" si="59"/>
        <v>607230.80446035892</v>
      </c>
      <c r="Q183" s="4">
        <f t="shared" si="60"/>
        <v>60.723080446035901</v>
      </c>
      <c r="R183" s="4">
        <f t="shared" si="61"/>
        <v>6072.3080446035901</v>
      </c>
      <c r="S183" s="4">
        <f t="shared" si="62"/>
        <v>607230.80446035892</v>
      </c>
      <c r="T183" s="4">
        <f t="shared" si="63"/>
        <v>607.23080446035897</v>
      </c>
      <c r="U183" s="2">
        <f t="shared" si="64"/>
        <v>60.723080446035901</v>
      </c>
      <c r="V183" s="2">
        <f t="shared" si="65"/>
        <v>30.361540223017947</v>
      </c>
      <c r="W183" s="2"/>
    </row>
    <row r="184" spans="1:23" x14ac:dyDescent="0.25">
      <c r="A184" t="s">
        <v>442</v>
      </c>
      <c r="B184" t="s">
        <v>742</v>
      </c>
      <c r="C184" t="s">
        <v>503</v>
      </c>
      <c r="D184">
        <v>177</v>
      </c>
      <c r="E184" t="s">
        <v>443</v>
      </c>
      <c r="F184" t="s">
        <v>740</v>
      </c>
      <c r="G184">
        <v>16</v>
      </c>
      <c r="H184" t="s">
        <v>727</v>
      </c>
      <c r="I184" t="s">
        <v>496</v>
      </c>
      <c r="J184">
        <v>10957</v>
      </c>
      <c r="K184" s="2">
        <v>877.09999999999161</v>
      </c>
      <c r="L184" s="2">
        <v>6102.5900000000111</v>
      </c>
      <c r="M184" s="2">
        <v>71.390685769999976</v>
      </c>
      <c r="N184" s="3">
        <f t="shared" si="57"/>
        <v>73.195682933135402</v>
      </c>
      <c r="O184" s="4">
        <f t="shared" si="58"/>
        <v>7319.5682933135404</v>
      </c>
      <c r="P184" s="4">
        <f t="shared" si="59"/>
        <v>731956.82933135412</v>
      </c>
      <c r="Q184" s="4">
        <f t="shared" si="60"/>
        <v>73.195682933135402</v>
      </c>
      <c r="R184" s="4">
        <f t="shared" si="61"/>
        <v>7319.5682933135404</v>
      </c>
      <c r="S184" s="4">
        <f t="shared" si="62"/>
        <v>731956.82933135412</v>
      </c>
      <c r="T184" s="4">
        <f t="shared" si="63"/>
        <v>731.95682933135402</v>
      </c>
      <c r="U184" s="2">
        <f t="shared" si="64"/>
        <v>73.195682933135402</v>
      </c>
      <c r="V184" s="2">
        <f t="shared" si="65"/>
        <v>36.597841466567708</v>
      </c>
      <c r="W184" s="2"/>
    </row>
    <row r="185" spans="1:23" x14ac:dyDescent="0.25">
      <c r="A185" t="s">
        <v>306</v>
      </c>
      <c r="B185" t="s">
        <v>743</v>
      </c>
      <c r="C185" t="s">
        <v>510</v>
      </c>
      <c r="D185">
        <v>249</v>
      </c>
      <c r="E185" t="s">
        <v>307</v>
      </c>
      <c r="F185" t="s">
        <v>738</v>
      </c>
      <c r="G185">
        <v>16</v>
      </c>
      <c r="H185" t="s">
        <v>727</v>
      </c>
      <c r="I185" t="s">
        <v>496</v>
      </c>
      <c r="J185">
        <v>10957</v>
      </c>
      <c r="K185" s="2">
        <v>574.50999999999624</v>
      </c>
      <c r="L185" s="2">
        <v>5673.0900000000474</v>
      </c>
      <c r="M185" s="2">
        <v>53.545591292000012</v>
      </c>
      <c r="N185" s="3">
        <f t="shared" si="57"/>
        <v>95.219417266231687</v>
      </c>
      <c r="O185" s="4">
        <f t="shared" si="58"/>
        <v>9521.9417266231685</v>
      </c>
      <c r="P185" s="4">
        <f t="shared" si="59"/>
        <v>952194.17266231682</v>
      </c>
      <c r="Q185" s="4">
        <f t="shared" si="60"/>
        <v>95.219417266231687</v>
      </c>
      <c r="R185" s="4">
        <f t="shared" si="61"/>
        <v>9521.9417266231685</v>
      </c>
      <c r="S185" s="4">
        <f t="shared" si="62"/>
        <v>952194.17266231682</v>
      </c>
      <c r="T185" s="4">
        <f t="shared" si="63"/>
        <v>952.19417266231687</v>
      </c>
      <c r="U185" s="2">
        <f t="shared" si="64"/>
        <v>95.219417266231687</v>
      </c>
      <c r="V185" s="2">
        <f t="shared" si="65"/>
        <v>47.609708633115844</v>
      </c>
      <c r="W185" s="2"/>
    </row>
    <row r="186" spans="1:23" x14ac:dyDescent="0.25">
      <c r="A186" t="s">
        <v>302</v>
      </c>
      <c r="B186" t="s">
        <v>744</v>
      </c>
      <c r="C186" t="s">
        <v>510</v>
      </c>
      <c r="D186">
        <v>221</v>
      </c>
      <c r="E186" t="s">
        <v>303</v>
      </c>
      <c r="F186" t="s">
        <v>738</v>
      </c>
      <c r="G186">
        <v>16</v>
      </c>
      <c r="H186" t="s">
        <v>727</v>
      </c>
      <c r="I186" t="s">
        <v>496</v>
      </c>
      <c r="J186">
        <v>10957</v>
      </c>
      <c r="K186" s="2">
        <v>774.83999999999355</v>
      </c>
      <c r="L186" s="2">
        <v>5718.219999999973</v>
      </c>
      <c r="M186" s="2">
        <v>47.453189844700049</v>
      </c>
      <c r="N186" s="3">
        <f t="shared" si="57"/>
        <v>104.17381879233342</v>
      </c>
      <c r="O186" s="4">
        <f t="shared" si="58"/>
        <v>10417.381879233342</v>
      </c>
      <c r="P186" s="4">
        <f t="shared" si="59"/>
        <v>1041738.1879233342</v>
      </c>
      <c r="Q186" s="4">
        <f t="shared" si="60"/>
        <v>104.17381879233342</v>
      </c>
      <c r="R186" s="4">
        <f t="shared" si="61"/>
        <v>10417.381879233342</v>
      </c>
      <c r="S186" s="4">
        <f t="shared" si="62"/>
        <v>1041738.1879233342</v>
      </c>
      <c r="T186" s="4">
        <f t="shared" si="63"/>
        <v>1041.7381879233342</v>
      </c>
      <c r="U186" s="2">
        <f t="shared" si="64"/>
        <v>104.17381879233342</v>
      </c>
      <c r="V186" s="2">
        <f t="shared" si="65"/>
        <v>52.08690939616671</v>
      </c>
      <c r="W186" s="2"/>
    </row>
    <row r="187" spans="1:23" x14ac:dyDescent="0.25">
      <c r="A187" t="s">
        <v>310</v>
      </c>
      <c r="B187" t="s">
        <v>745</v>
      </c>
      <c r="C187" t="s">
        <v>503</v>
      </c>
      <c r="D187">
        <v>17</v>
      </c>
      <c r="E187" t="s">
        <v>311</v>
      </c>
      <c r="F187" t="s">
        <v>738</v>
      </c>
      <c r="G187">
        <v>16</v>
      </c>
      <c r="H187" t="s">
        <v>727</v>
      </c>
      <c r="I187" t="s">
        <v>496</v>
      </c>
      <c r="J187">
        <v>10957</v>
      </c>
      <c r="K187" s="2">
        <v>627.64999999999304</v>
      </c>
      <c r="L187" s="2">
        <v>6007.1800000000039</v>
      </c>
      <c r="M187" s="2">
        <v>29.261956327000007</v>
      </c>
      <c r="N187" s="3">
        <f t="shared" si="57"/>
        <v>183.84040834058379</v>
      </c>
      <c r="O187" s="4">
        <f t="shared" si="58"/>
        <v>18384.040834058378</v>
      </c>
      <c r="P187" s="4">
        <f t="shared" si="59"/>
        <v>1838404.0834058379</v>
      </c>
      <c r="Q187" s="4">
        <f t="shared" si="60"/>
        <v>183.84040834058379</v>
      </c>
      <c r="R187" s="4">
        <f t="shared" si="61"/>
        <v>18384.040834058378</v>
      </c>
      <c r="S187" s="4">
        <f t="shared" si="62"/>
        <v>1838404.0834058379</v>
      </c>
      <c r="T187" s="4">
        <f t="shared" si="63"/>
        <v>1838.4040834058378</v>
      </c>
      <c r="U187" s="2">
        <f t="shared" si="64"/>
        <v>183.84040834058379</v>
      </c>
      <c r="V187" s="2">
        <f t="shared" si="65"/>
        <v>91.920204170291896</v>
      </c>
      <c r="W187" s="2"/>
    </row>
    <row r="188" spans="1:23" x14ac:dyDescent="0.25">
      <c r="A188" t="s">
        <v>300</v>
      </c>
      <c r="B188" t="s">
        <v>746</v>
      </c>
      <c r="C188" t="s">
        <v>510</v>
      </c>
      <c r="D188">
        <v>217</v>
      </c>
      <c r="E188" t="s">
        <v>301</v>
      </c>
      <c r="F188" t="s">
        <v>738</v>
      </c>
      <c r="G188">
        <v>16</v>
      </c>
      <c r="H188" t="s">
        <v>727</v>
      </c>
      <c r="I188" t="s">
        <v>496</v>
      </c>
      <c r="J188">
        <v>10957</v>
      </c>
      <c r="K188" s="2">
        <v>475.29999999999814</v>
      </c>
      <c r="L188" s="2">
        <v>6820.4400000000396</v>
      </c>
      <c r="M188" s="2">
        <v>25.656178816000001</v>
      </c>
      <c r="N188" s="3">
        <f t="shared" si="57"/>
        <v>247.31430372020219</v>
      </c>
      <c r="O188" s="4">
        <f t="shared" si="58"/>
        <v>24731.430372020215</v>
      </c>
      <c r="P188" s="4">
        <f t="shared" si="59"/>
        <v>2473143.0372020216</v>
      </c>
      <c r="Q188" s="4">
        <f t="shared" si="60"/>
        <v>247.31430372020219</v>
      </c>
      <c r="R188" s="4">
        <f t="shared" si="61"/>
        <v>24731.430372020215</v>
      </c>
      <c r="S188" s="4">
        <f t="shared" si="62"/>
        <v>2473143.0372020216</v>
      </c>
      <c r="T188" s="4">
        <f t="shared" si="63"/>
        <v>2473.1430372020218</v>
      </c>
      <c r="U188" s="2">
        <f t="shared" si="64"/>
        <v>247.31430372020216</v>
      </c>
      <c r="V188" s="2">
        <f t="shared" si="65"/>
        <v>123.65715186010108</v>
      </c>
      <c r="W188" s="2"/>
    </row>
    <row r="189" spans="1:23" x14ac:dyDescent="0.25">
      <c r="A189" t="s">
        <v>462</v>
      </c>
      <c r="B189" t="s">
        <v>747</v>
      </c>
      <c r="C189" t="s">
        <v>503</v>
      </c>
      <c r="D189">
        <v>253</v>
      </c>
      <c r="E189" t="s">
        <v>463</v>
      </c>
      <c r="F189" t="s">
        <v>748</v>
      </c>
      <c r="G189">
        <v>17</v>
      </c>
      <c r="H189" t="s">
        <v>749</v>
      </c>
      <c r="I189" t="s">
        <v>496</v>
      </c>
      <c r="J189">
        <v>8766</v>
      </c>
      <c r="K189" s="2">
        <v>6290.6299999999983</v>
      </c>
      <c r="L189" s="2">
        <v>1571.4399999999471</v>
      </c>
      <c r="M189" s="2">
        <v>2709.8942489549991</v>
      </c>
      <c r="N189" s="3">
        <f t="shared" si="57"/>
        <v>-1.7414664804059736</v>
      </c>
      <c r="O189" s="4">
        <f t="shared" si="58"/>
        <v>-174.14664804059734</v>
      </c>
      <c r="P189" s="4">
        <f t="shared" si="59"/>
        <v>-17414.664804059736</v>
      </c>
      <c r="Q189" s="4" t="str">
        <f t="shared" si="60"/>
        <v/>
      </c>
      <c r="R189" s="4" t="str">
        <f t="shared" si="61"/>
        <v/>
      </c>
      <c r="S189" s="4" t="str">
        <f t="shared" si="62"/>
        <v/>
      </c>
      <c r="T189" s="4" t="str">
        <f t="shared" si="63"/>
        <v/>
      </c>
      <c r="U189" s="2" t="str">
        <f t="shared" si="64"/>
        <v/>
      </c>
      <c r="V189" s="2" t="str">
        <f t="shared" si="65"/>
        <v/>
      </c>
      <c r="W189" s="2"/>
    </row>
    <row r="190" spans="1:23" x14ac:dyDescent="0.25">
      <c r="A190" t="s">
        <v>358</v>
      </c>
      <c r="B190" t="s">
        <v>750</v>
      </c>
      <c r="C190" t="s">
        <v>503</v>
      </c>
      <c r="D190">
        <v>249</v>
      </c>
      <c r="E190" t="s">
        <v>359</v>
      </c>
      <c r="F190" t="s">
        <v>751</v>
      </c>
      <c r="G190">
        <v>17</v>
      </c>
      <c r="H190" t="s">
        <v>749</v>
      </c>
      <c r="I190" t="s">
        <v>496</v>
      </c>
      <c r="J190">
        <v>10957</v>
      </c>
      <c r="K190" s="2">
        <v>5063.0700000000261</v>
      </c>
      <c r="L190" s="2">
        <v>2509.7000000000139</v>
      </c>
      <c r="M190" s="2">
        <v>1659.0215175987173</v>
      </c>
      <c r="N190" s="3">
        <f t="shared" si="57"/>
        <v>-1.539081906361156</v>
      </c>
      <c r="O190" s="4">
        <f t="shared" si="58"/>
        <v>-153.90819063611562</v>
      </c>
      <c r="P190" s="4">
        <f t="shared" si="59"/>
        <v>-15390.819063611561</v>
      </c>
      <c r="Q190" s="4" t="str">
        <f t="shared" si="60"/>
        <v/>
      </c>
      <c r="R190" s="4" t="str">
        <f t="shared" si="61"/>
        <v/>
      </c>
      <c r="S190" s="4" t="str">
        <f t="shared" si="62"/>
        <v/>
      </c>
      <c r="T190" s="4" t="str">
        <f t="shared" si="63"/>
        <v/>
      </c>
      <c r="U190" s="2" t="str">
        <f t="shared" si="64"/>
        <v/>
      </c>
      <c r="V190" s="2" t="str">
        <f t="shared" si="65"/>
        <v/>
      </c>
      <c r="W190" s="2"/>
    </row>
    <row r="191" spans="1:23" x14ac:dyDescent="0.25">
      <c r="A191" t="s">
        <v>456</v>
      </c>
      <c r="B191" t="s">
        <v>752</v>
      </c>
      <c r="C191" t="s">
        <v>503</v>
      </c>
      <c r="D191">
        <v>65</v>
      </c>
      <c r="E191" t="s">
        <v>457</v>
      </c>
      <c r="F191" t="s">
        <v>748</v>
      </c>
      <c r="G191">
        <v>17</v>
      </c>
      <c r="H191" t="s">
        <v>749</v>
      </c>
      <c r="I191" t="s">
        <v>496</v>
      </c>
      <c r="J191">
        <v>10957</v>
      </c>
      <c r="K191" s="2">
        <v>3857.3800000000524</v>
      </c>
      <c r="L191" s="2">
        <v>2620.9600000000005</v>
      </c>
      <c r="M191" s="2">
        <v>1157.8161368919982</v>
      </c>
      <c r="N191" s="3">
        <f t="shared" si="57"/>
        <v>-1.0678897629800317</v>
      </c>
      <c r="O191" s="4">
        <f t="shared" si="58"/>
        <v>-106.78897629800318</v>
      </c>
      <c r="P191" s="4">
        <f t="shared" si="59"/>
        <v>-10678.897629800318</v>
      </c>
      <c r="Q191" s="4" t="str">
        <f t="shared" si="60"/>
        <v/>
      </c>
      <c r="R191" s="4" t="str">
        <f t="shared" si="61"/>
        <v/>
      </c>
      <c r="S191" s="4" t="str">
        <f t="shared" si="62"/>
        <v/>
      </c>
      <c r="T191" s="4" t="str">
        <f t="shared" si="63"/>
        <v/>
      </c>
      <c r="U191" s="2" t="str">
        <f t="shared" si="64"/>
        <v/>
      </c>
      <c r="V191" s="2" t="str">
        <f t="shared" si="65"/>
        <v/>
      </c>
      <c r="W191" s="2"/>
    </row>
    <row r="192" spans="1:23" x14ac:dyDescent="0.25">
      <c r="A192" t="s">
        <v>356</v>
      </c>
      <c r="B192" t="s">
        <v>753</v>
      </c>
      <c r="C192" t="s">
        <v>503</v>
      </c>
      <c r="D192">
        <v>93</v>
      </c>
      <c r="E192" t="s">
        <v>357</v>
      </c>
      <c r="F192" t="s">
        <v>751</v>
      </c>
      <c r="G192">
        <v>17</v>
      </c>
      <c r="H192" t="s">
        <v>749</v>
      </c>
      <c r="I192" t="s">
        <v>496</v>
      </c>
      <c r="J192">
        <v>10957</v>
      </c>
      <c r="K192" s="2">
        <v>4810.2000000000326</v>
      </c>
      <c r="L192" s="2">
        <v>3055.5900000000101</v>
      </c>
      <c r="M192" s="2">
        <v>1765.8146733123876</v>
      </c>
      <c r="N192" s="3">
        <f t="shared" si="57"/>
        <v>-0.99365467198698321</v>
      </c>
      <c r="O192" s="4">
        <f t="shared" si="58"/>
        <v>-99.365467198698312</v>
      </c>
      <c r="P192" s="4">
        <f t="shared" si="59"/>
        <v>-9936.5467198698316</v>
      </c>
      <c r="Q192" s="4" t="str">
        <f t="shared" si="60"/>
        <v/>
      </c>
      <c r="R192" s="4" t="str">
        <f t="shared" si="61"/>
        <v/>
      </c>
      <c r="S192" s="4" t="str">
        <f t="shared" si="62"/>
        <v/>
      </c>
      <c r="T192" s="4" t="str">
        <f t="shared" si="63"/>
        <v/>
      </c>
      <c r="U192" s="2" t="str">
        <f t="shared" si="64"/>
        <v/>
      </c>
      <c r="V192" s="2" t="str">
        <f t="shared" si="65"/>
        <v/>
      </c>
      <c r="W192" s="2"/>
    </row>
    <row r="193" spans="1:23" x14ac:dyDescent="0.25">
      <c r="A193" t="s">
        <v>346</v>
      </c>
      <c r="B193" t="s">
        <v>754</v>
      </c>
      <c r="C193" t="s">
        <v>503</v>
      </c>
      <c r="D193">
        <v>57</v>
      </c>
      <c r="E193" t="s">
        <v>347</v>
      </c>
      <c r="F193" t="s">
        <v>751</v>
      </c>
      <c r="G193">
        <v>17</v>
      </c>
      <c r="H193" t="s">
        <v>749</v>
      </c>
      <c r="I193" t="s">
        <v>496</v>
      </c>
      <c r="J193">
        <v>10957</v>
      </c>
      <c r="K193" s="2">
        <v>3762.2100000000291</v>
      </c>
      <c r="L193" s="2">
        <v>3378.7499999999122</v>
      </c>
      <c r="M193" s="2">
        <v>1316.8633803004959</v>
      </c>
      <c r="N193" s="3">
        <f t="shared" si="57"/>
        <v>-0.29119193815885053</v>
      </c>
      <c r="O193" s="4">
        <f t="shared" si="58"/>
        <v>-29.119193815885058</v>
      </c>
      <c r="P193" s="4">
        <f t="shared" si="59"/>
        <v>-2911.9193815885055</v>
      </c>
      <c r="Q193" s="4" t="str">
        <f t="shared" si="60"/>
        <v/>
      </c>
      <c r="R193" s="4" t="str">
        <f t="shared" si="61"/>
        <v/>
      </c>
      <c r="S193" s="4" t="str">
        <f t="shared" si="62"/>
        <v/>
      </c>
      <c r="T193" s="4" t="str">
        <f t="shared" si="63"/>
        <v/>
      </c>
      <c r="U193" s="2" t="str">
        <f t="shared" si="64"/>
        <v/>
      </c>
      <c r="V193" s="2" t="str">
        <f t="shared" si="65"/>
        <v/>
      </c>
      <c r="W193" s="2"/>
    </row>
    <row r="194" spans="1:23" x14ac:dyDescent="0.25">
      <c r="A194" t="s">
        <v>354</v>
      </c>
      <c r="B194" t="s">
        <v>755</v>
      </c>
      <c r="C194" t="s">
        <v>503</v>
      </c>
      <c r="D194">
        <v>77</v>
      </c>
      <c r="E194" t="s">
        <v>355</v>
      </c>
      <c r="F194" t="s">
        <v>751</v>
      </c>
      <c r="G194">
        <v>17</v>
      </c>
      <c r="H194" t="s">
        <v>749</v>
      </c>
      <c r="I194" t="s">
        <v>495</v>
      </c>
      <c r="J194">
        <v>10957</v>
      </c>
      <c r="K194" s="2">
        <v>2985.6600000000144</v>
      </c>
      <c r="L194" s="2">
        <v>3353.7300000000191</v>
      </c>
      <c r="M194" s="2">
        <v>771.81862758219734</v>
      </c>
      <c r="N194" s="3">
        <f t="shared" si="57"/>
        <v>0.47688665036891181</v>
      </c>
      <c r="O194" s="4">
        <f t="shared" si="58"/>
        <v>47.688665036891187</v>
      </c>
      <c r="P194" s="4">
        <f t="shared" si="59"/>
        <v>4768.866503689118</v>
      </c>
      <c r="Q194" s="4">
        <f t="shared" si="60"/>
        <v>0.47688665036891181</v>
      </c>
      <c r="R194" s="4">
        <f t="shared" si="61"/>
        <v>47.688665036891187</v>
      </c>
      <c r="S194" s="4">
        <f t="shared" si="62"/>
        <v>4768.866503689118</v>
      </c>
      <c r="T194" s="4">
        <f t="shared" si="63"/>
        <v>4.768866503689118</v>
      </c>
      <c r="U194" s="2">
        <f t="shared" si="64"/>
        <v>0.47688665036891187</v>
      </c>
      <c r="V194" s="2">
        <f t="shared" si="65"/>
        <v>0.23844332518445591</v>
      </c>
      <c r="W194" s="2"/>
    </row>
    <row r="195" spans="1:23" x14ac:dyDescent="0.25">
      <c r="A195" t="s">
        <v>458</v>
      </c>
      <c r="B195" t="s">
        <v>756</v>
      </c>
      <c r="C195" t="s">
        <v>503</v>
      </c>
      <c r="D195">
        <v>81</v>
      </c>
      <c r="E195" t="s">
        <v>459</v>
      </c>
      <c r="F195" t="s">
        <v>748</v>
      </c>
      <c r="G195">
        <v>17</v>
      </c>
      <c r="H195" t="s">
        <v>749</v>
      </c>
      <c r="I195" t="s">
        <v>496</v>
      </c>
      <c r="J195">
        <v>10957</v>
      </c>
      <c r="K195" s="2">
        <v>2838.3900000000253</v>
      </c>
      <c r="L195" s="2">
        <v>3454.7699999999986</v>
      </c>
      <c r="M195" s="2">
        <v>642.69971119499917</v>
      </c>
      <c r="N195" s="3">
        <f t="shared" ref="N195:N258" si="66">(L195-K195)*1/M195</f>
        <v>0.95904819819182974</v>
      </c>
      <c r="O195" s="4">
        <f t="shared" ref="O195:O238" si="67">(L195-K195)*100/M195</f>
        <v>95.904819819182975</v>
      </c>
      <c r="P195" s="4">
        <f t="shared" ref="P195:P238" si="68">(L195-K195)*10000/M195</f>
        <v>9590.4819819182976</v>
      </c>
      <c r="Q195" s="4">
        <f t="shared" ref="Q195:Q238" si="69">IF(N195&lt;0,"",N195)</f>
        <v>0.95904819819182974</v>
      </c>
      <c r="R195" s="4">
        <f t="shared" ref="R195:R238" si="70">IF(O195&lt;0,"",O195)</f>
        <v>95.904819819182975</v>
      </c>
      <c r="S195" s="4">
        <f t="shared" ref="S195:S238" si="71">IF(P195&lt;0,"",P195)</f>
        <v>9590.4819819182976</v>
      </c>
      <c r="T195" s="4">
        <f t="shared" ref="T195:T238" si="72">IF(N195&gt;=0,N195/0.1,"")</f>
        <v>9.5904819819182965</v>
      </c>
      <c r="U195" s="2">
        <f t="shared" ref="U195:U238" si="73">IF(O195&gt;=0,O195/100,"")</f>
        <v>0.95904819819182974</v>
      </c>
      <c r="V195" s="2">
        <f t="shared" ref="V195:V238" si="74">IF(P195&gt;=0,P195/20000,"")</f>
        <v>0.47952409909591487</v>
      </c>
      <c r="W195" s="2"/>
    </row>
    <row r="196" spans="1:23" x14ac:dyDescent="0.25">
      <c r="A196" t="s">
        <v>350</v>
      </c>
      <c r="B196" t="s">
        <v>757</v>
      </c>
      <c r="C196" t="s">
        <v>503</v>
      </c>
      <c r="D196">
        <v>69</v>
      </c>
      <c r="E196" t="s">
        <v>351</v>
      </c>
      <c r="F196" t="s">
        <v>751</v>
      </c>
      <c r="G196">
        <v>17</v>
      </c>
      <c r="H196" t="s">
        <v>749</v>
      </c>
      <c r="I196" t="s">
        <v>495</v>
      </c>
      <c r="J196">
        <v>10957</v>
      </c>
      <c r="K196" s="2">
        <v>2769.7900000000195</v>
      </c>
      <c r="L196" s="2">
        <v>3655.0100000000039</v>
      </c>
      <c r="M196" s="2">
        <v>601.56481732609984</v>
      </c>
      <c r="N196" s="3">
        <f t="shared" si="66"/>
        <v>1.4715288768626889</v>
      </c>
      <c r="O196" s="4">
        <f t="shared" si="67"/>
        <v>147.15288768626888</v>
      </c>
      <c r="P196" s="4">
        <f t="shared" si="68"/>
        <v>14715.28876862689</v>
      </c>
      <c r="Q196" s="4">
        <f t="shared" si="69"/>
        <v>1.4715288768626889</v>
      </c>
      <c r="R196" s="4">
        <f t="shared" si="70"/>
        <v>147.15288768626888</v>
      </c>
      <c r="S196" s="4">
        <f t="shared" si="71"/>
        <v>14715.28876862689</v>
      </c>
      <c r="T196" s="4">
        <f t="shared" si="72"/>
        <v>14.715288768626888</v>
      </c>
      <c r="U196" s="2">
        <f t="shared" si="73"/>
        <v>1.4715288768626889</v>
      </c>
      <c r="V196" s="2">
        <f t="shared" si="74"/>
        <v>0.73576443843134443</v>
      </c>
      <c r="W196" s="2"/>
    </row>
    <row r="197" spans="1:23" x14ac:dyDescent="0.25">
      <c r="A197" t="s">
        <v>348</v>
      </c>
      <c r="B197" t="s">
        <v>758</v>
      </c>
      <c r="C197" t="s">
        <v>503</v>
      </c>
      <c r="D197">
        <v>61</v>
      </c>
      <c r="E197" t="s">
        <v>349</v>
      </c>
      <c r="F197" t="s">
        <v>751</v>
      </c>
      <c r="G197">
        <v>17</v>
      </c>
      <c r="H197" t="s">
        <v>749</v>
      </c>
      <c r="I197" t="s">
        <v>496</v>
      </c>
      <c r="J197">
        <v>10957</v>
      </c>
      <c r="K197" s="2">
        <v>1438.0099999999829</v>
      </c>
      <c r="L197" s="2">
        <v>3464.8200000000043</v>
      </c>
      <c r="M197" s="2">
        <v>292.05202474629999</v>
      </c>
      <c r="N197" s="3">
        <f t="shared" si="66"/>
        <v>6.9398936773702298</v>
      </c>
      <c r="O197" s="4">
        <f t="shared" si="67"/>
        <v>693.98936773702303</v>
      </c>
      <c r="P197" s="4">
        <f t="shared" si="68"/>
        <v>69398.936773702299</v>
      </c>
      <c r="Q197" s="4">
        <f t="shared" si="69"/>
        <v>6.9398936773702298</v>
      </c>
      <c r="R197" s="4">
        <f t="shared" si="70"/>
        <v>693.98936773702303</v>
      </c>
      <c r="S197" s="4">
        <f t="shared" si="71"/>
        <v>69398.936773702299</v>
      </c>
      <c r="T197" s="4">
        <f t="shared" si="72"/>
        <v>69.398936773702289</v>
      </c>
      <c r="U197" s="2">
        <f t="shared" si="73"/>
        <v>6.9398936773702307</v>
      </c>
      <c r="V197" s="2">
        <f t="shared" si="74"/>
        <v>3.4699468386851149</v>
      </c>
      <c r="W197" s="2"/>
    </row>
    <row r="198" spans="1:23" x14ac:dyDescent="0.25">
      <c r="A198" t="s">
        <v>256</v>
      </c>
      <c r="B198" t="s">
        <v>759</v>
      </c>
      <c r="C198" t="s">
        <v>503</v>
      </c>
      <c r="D198">
        <v>37</v>
      </c>
      <c r="E198" t="s">
        <v>257</v>
      </c>
      <c r="F198" t="s">
        <v>673</v>
      </c>
      <c r="G198">
        <v>17</v>
      </c>
      <c r="H198" t="s">
        <v>674</v>
      </c>
      <c r="I198" t="s">
        <v>496</v>
      </c>
      <c r="J198">
        <v>10957</v>
      </c>
      <c r="K198" s="2">
        <v>1261.1399999999758</v>
      </c>
      <c r="L198" s="2">
        <v>3203.7600000000202</v>
      </c>
      <c r="M198" s="2">
        <v>118.26820243669994</v>
      </c>
      <c r="N198" s="3">
        <f t="shared" si="66"/>
        <v>16.425547695626666</v>
      </c>
      <c r="O198" s="4">
        <f t="shared" si="67"/>
        <v>1642.5547695626665</v>
      </c>
      <c r="P198" s="4">
        <f t="shared" si="68"/>
        <v>164255.47695626662</v>
      </c>
      <c r="Q198" s="4">
        <f t="shared" si="69"/>
        <v>16.425547695626666</v>
      </c>
      <c r="R198" s="4">
        <f t="shared" si="70"/>
        <v>1642.5547695626665</v>
      </c>
      <c r="S198" s="4">
        <f t="shared" si="71"/>
        <v>164255.47695626662</v>
      </c>
      <c r="T198" s="4">
        <f t="shared" si="72"/>
        <v>164.25547695626665</v>
      </c>
      <c r="U198" s="2">
        <f t="shared" si="73"/>
        <v>16.425547695626666</v>
      </c>
      <c r="V198" s="2">
        <f t="shared" si="74"/>
        <v>8.212773847813331</v>
      </c>
      <c r="W198" s="2"/>
    </row>
    <row r="199" spans="1:23" x14ac:dyDescent="0.25">
      <c r="A199" t="s">
        <v>454</v>
      </c>
      <c r="B199" t="s">
        <v>760</v>
      </c>
      <c r="C199" t="s">
        <v>503</v>
      </c>
      <c r="D199">
        <v>53</v>
      </c>
      <c r="E199" t="s">
        <v>455</v>
      </c>
      <c r="F199" t="s">
        <v>748</v>
      </c>
      <c r="G199">
        <v>17</v>
      </c>
      <c r="H199" t="s">
        <v>761</v>
      </c>
      <c r="I199" t="s">
        <v>496</v>
      </c>
      <c r="J199">
        <v>10957</v>
      </c>
      <c r="K199" s="2">
        <v>1259.3899999999885</v>
      </c>
      <c r="L199" s="2">
        <v>4493.5700000000961</v>
      </c>
      <c r="M199" s="2">
        <v>137.06206052669992</v>
      </c>
      <c r="N199" s="3">
        <f t="shared" si="66"/>
        <v>23.596464167924019</v>
      </c>
      <c r="O199" s="4">
        <f t="shared" si="67"/>
        <v>2359.6464167924019</v>
      </c>
      <c r="P199" s="4">
        <f t="shared" si="68"/>
        <v>235964.64167924019</v>
      </c>
      <c r="Q199" s="4">
        <f t="shared" si="69"/>
        <v>23.596464167924019</v>
      </c>
      <c r="R199" s="4">
        <f t="shared" si="70"/>
        <v>2359.6464167924019</v>
      </c>
      <c r="S199" s="4">
        <f t="shared" si="71"/>
        <v>235964.64167924019</v>
      </c>
      <c r="T199" s="4">
        <f t="shared" si="72"/>
        <v>235.96464167924017</v>
      </c>
      <c r="U199" s="2">
        <f t="shared" si="73"/>
        <v>23.596464167924019</v>
      </c>
      <c r="V199" s="2">
        <f t="shared" si="74"/>
        <v>11.798232083962009</v>
      </c>
      <c r="W199" s="2"/>
    </row>
    <row r="200" spans="1:23" x14ac:dyDescent="0.25">
      <c r="A200" t="s">
        <v>258</v>
      </c>
      <c r="B200" t="s">
        <v>762</v>
      </c>
      <c r="C200" t="s">
        <v>503</v>
      </c>
      <c r="D200">
        <v>41</v>
      </c>
      <c r="E200" t="s">
        <v>259</v>
      </c>
      <c r="F200" t="s">
        <v>673</v>
      </c>
      <c r="G200">
        <v>17</v>
      </c>
      <c r="H200" t="s">
        <v>674</v>
      </c>
      <c r="I200" t="s">
        <v>496</v>
      </c>
      <c r="J200">
        <v>10957</v>
      </c>
      <c r="K200" s="2">
        <v>1028.4399999999796</v>
      </c>
      <c r="L200" s="2">
        <v>3513.3100000000641</v>
      </c>
      <c r="M200" s="2">
        <v>69.767472957600077</v>
      </c>
      <c r="N200" s="3">
        <f t="shared" si="66"/>
        <v>35.616454124835784</v>
      </c>
      <c r="O200" s="4">
        <f t="shared" si="67"/>
        <v>3561.6454124835786</v>
      </c>
      <c r="P200" s="4">
        <f t="shared" si="68"/>
        <v>356164.54124835785</v>
      </c>
      <c r="Q200" s="4">
        <f t="shared" si="69"/>
        <v>35.616454124835784</v>
      </c>
      <c r="R200" s="4">
        <f t="shared" si="70"/>
        <v>3561.6454124835786</v>
      </c>
      <c r="S200" s="4">
        <f t="shared" si="71"/>
        <v>356164.54124835785</v>
      </c>
      <c r="T200" s="4">
        <f t="shared" si="72"/>
        <v>356.16454124835781</v>
      </c>
      <c r="U200" s="2">
        <f t="shared" si="73"/>
        <v>35.616454124835784</v>
      </c>
      <c r="V200" s="2">
        <f t="shared" si="74"/>
        <v>17.808227062417892</v>
      </c>
      <c r="W200" s="2"/>
    </row>
    <row r="201" spans="1:23" x14ac:dyDescent="0.25">
      <c r="A201" t="s">
        <v>344</v>
      </c>
      <c r="B201" t="s">
        <v>763</v>
      </c>
      <c r="C201" t="s">
        <v>503</v>
      </c>
      <c r="D201">
        <v>45</v>
      </c>
      <c r="E201" t="s">
        <v>345</v>
      </c>
      <c r="F201" t="s">
        <v>751</v>
      </c>
      <c r="G201">
        <v>17</v>
      </c>
      <c r="H201" t="s">
        <v>761</v>
      </c>
      <c r="I201" t="s">
        <v>496</v>
      </c>
      <c r="J201">
        <v>10957</v>
      </c>
      <c r="K201" s="2">
        <v>917.86999999999091</v>
      </c>
      <c r="L201" s="2">
        <v>5329.4100000001145</v>
      </c>
      <c r="M201" s="2">
        <v>72.638547343659965</v>
      </c>
      <c r="N201" s="3">
        <f t="shared" si="66"/>
        <v>60.732767398674739</v>
      </c>
      <c r="O201" s="4">
        <f t="shared" si="67"/>
        <v>6073.2767398674741</v>
      </c>
      <c r="P201" s="4">
        <f t="shared" si="68"/>
        <v>607327.6739867474</v>
      </c>
      <c r="Q201" s="4">
        <f t="shared" si="69"/>
        <v>60.732767398674739</v>
      </c>
      <c r="R201" s="4">
        <f t="shared" si="70"/>
        <v>6073.2767398674741</v>
      </c>
      <c r="S201" s="4">
        <f t="shared" si="71"/>
        <v>607327.6739867474</v>
      </c>
      <c r="T201" s="4">
        <f t="shared" si="72"/>
        <v>607.3276739867473</v>
      </c>
      <c r="U201" s="2">
        <f t="shared" si="73"/>
        <v>60.732767398674739</v>
      </c>
      <c r="V201" s="2">
        <f t="shared" si="74"/>
        <v>30.366383699337369</v>
      </c>
      <c r="W201" s="2"/>
    </row>
    <row r="202" spans="1:23" x14ac:dyDescent="0.25">
      <c r="A202" t="s">
        <v>152</v>
      </c>
      <c r="B202" t="s">
        <v>764</v>
      </c>
      <c r="C202" t="s">
        <v>503</v>
      </c>
      <c r="D202">
        <v>49</v>
      </c>
      <c r="E202" t="s">
        <v>153</v>
      </c>
      <c r="F202" t="s">
        <v>765</v>
      </c>
      <c r="G202">
        <v>17</v>
      </c>
      <c r="H202" t="s">
        <v>761</v>
      </c>
      <c r="I202" t="s">
        <v>495</v>
      </c>
      <c r="J202">
        <v>10957</v>
      </c>
      <c r="K202" s="2">
        <v>927.4799999999874</v>
      </c>
      <c r="L202" s="2">
        <v>5311.7700000000541</v>
      </c>
      <c r="M202" s="2">
        <v>65.227710170400044</v>
      </c>
      <c r="N202" s="3">
        <f t="shared" si="66"/>
        <v>67.215145044132356</v>
      </c>
      <c r="O202" s="4">
        <f t="shared" si="67"/>
        <v>6721.514504413236</v>
      </c>
      <c r="P202" s="4">
        <f t="shared" si="68"/>
        <v>672151.45044132357</v>
      </c>
      <c r="Q202" s="4">
        <f t="shared" si="69"/>
        <v>67.215145044132356</v>
      </c>
      <c r="R202" s="4">
        <f t="shared" si="70"/>
        <v>6721.514504413236</v>
      </c>
      <c r="S202" s="4">
        <f t="shared" si="71"/>
        <v>672151.45044132357</v>
      </c>
      <c r="T202" s="4">
        <f t="shared" si="72"/>
        <v>672.1514504413235</v>
      </c>
      <c r="U202" s="2">
        <f t="shared" si="73"/>
        <v>67.215145044132356</v>
      </c>
      <c r="V202" s="2">
        <f t="shared" si="74"/>
        <v>33.607572522066178</v>
      </c>
      <c r="W202" s="2"/>
    </row>
    <row r="203" spans="1:23" x14ac:dyDescent="0.25">
      <c r="A203" t="s">
        <v>150</v>
      </c>
      <c r="B203" t="s">
        <v>766</v>
      </c>
      <c r="C203" t="s">
        <v>503</v>
      </c>
      <c r="D203">
        <v>21</v>
      </c>
      <c r="E203" t="s">
        <v>151</v>
      </c>
      <c r="F203" t="s">
        <v>765</v>
      </c>
      <c r="G203">
        <v>17</v>
      </c>
      <c r="H203" t="s">
        <v>761</v>
      </c>
      <c r="I203" t="s">
        <v>496</v>
      </c>
      <c r="J203">
        <v>10957</v>
      </c>
      <c r="K203" s="2">
        <v>924.67999999998995</v>
      </c>
      <c r="L203" s="2">
        <v>5657.7700000000077</v>
      </c>
      <c r="M203" s="2">
        <v>63.656852381290015</v>
      </c>
      <c r="N203" s="3">
        <f t="shared" si="66"/>
        <v>74.353189373076262</v>
      </c>
      <c r="O203" s="4">
        <f t="shared" si="67"/>
        <v>7435.3189373076266</v>
      </c>
      <c r="P203" s="4">
        <f t="shared" si="68"/>
        <v>743531.89373076265</v>
      </c>
      <c r="Q203" s="4">
        <f t="shared" si="69"/>
        <v>74.353189373076262</v>
      </c>
      <c r="R203" s="4">
        <f t="shared" si="70"/>
        <v>7435.3189373076266</v>
      </c>
      <c r="S203" s="4">
        <f t="shared" si="71"/>
        <v>743531.89373076265</v>
      </c>
      <c r="T203" s="4">
        <f t="shared" si="72"/>
        <v>743.53189373076259</v>
      </c>
      <c r="U203" s="2">
        <f t="shared" si="73"/>
        <v>74.353189373076262</v>
      </c>
      <c r="V203" s="2">
        <f t="shared" si="74"/>
        <v>37.176594686538131</v>
      </c>
      <c r="W203" s="2"/>
    </row>
    <row r="204" spans="1:23" x14ac:dyDescent="0.25">
      <c r="A204" t="s">
        <v>460</v>
      </c>
      <c r="B204" t="s">
        <v>767</v>
      </c>
      <c r="C204" t="s">
        <v>503</v>
      </c>
      <c r="D204">
        <v>85</v>
      </c>
      <c r="E204" t="s">
        <v>461</v>
      </c>
      <c r="F204" t="s">
        <v>748</v>
      </c>
      <c r="G204">
        <v>17</v>
      </c>
      <c r="H204" t="s">
        <v>761</v>
      </c>
      <c r="I204" t="s">
        <v>495</v>
      </c>
      <c r="J204">
        <v>10957</v>
      </c>
      <c r="K204" s="2">
        <v>608.40999999999372</v>
      </c>
      <c r="L204" s="2">
        <v>4805.8100000000804</v>
      </c>
      <c r="M204" s="2">
        <v>55.955586933799992</v>
      </c>
      <c r="N204" s="3">
        <f t="shared" si="66"/>
        <v>75.013063574258496</v>
      </c>
      <c r="O204" s="4">
        <f t="shared" si="67"/>
        <v>7501.3063574258495</v>
      </c>
      <c r="P204" s="4">
        <f t="shared" si="68"/>
        <v>750130.63574258506</v>
      </c>
      <c r="Q204" s="4">
        <f t="shared" si="69"/>
        <v>75.013063574258496</v>
      </c>
      <c r="R204" s="4">
        <f t="shared" si="70"/>
        <v>7501.3063574258495</v>
      </c>
      <c r="S204" s="4">
        <f t="shared" si="71"/>
        <v>750130.63574258506</v>
      </c>
      <c r="T204" s="4">
        <f t="shared" si="72"/>
        <v>750.1306357425849</v>
      </c>
      <c r="U204" s="2">
        <f t="shared" si="73"/>
        <v>75.013063574258496</v>
      </c>
      <c r="V204" s="2">
        <f t="shared" si="74"/>
        <v>37.506531787129255</v>
      </c>
      <c r="W204" s="2"/>
    </row>
    <row r="205" spans="1:23" x14ac:dyDescent="0.25">
      <c r="A205" t="s">
        <v>352</v>
      </c>
      <c r="B205" t="s">
        <v>768</v>
      </c>
      <c r="C205" t="s">
        <v>503</v>
      </c>
      <c r="D205">
        <v>73</v>
      </c>
      <c r="E205" t="s">
        <v>353</v>
      </c>
      <c r="F205" t="s">
        <v>751</v>
      </c>
      <c r="G205">
        <v>17</v>
      </c>
      <c r="H205" t="s">
        <v>761</v>
      </c>
      <c r="I205" t="s">
        <v>496</v>
      </c>
      <c r="J205">
        <v>10957</v>
      </c>
      <c r="K205" s="2">
        <v>650.8799999999917</v>
      </c>
      <c r="L205" s="2">
        <v>4513.8800000000174</v>
      </c>
      <c r="M205" s="2">
        <v>49.726757024800044</v>
      </c>
      <c r="N205" s="3">
        <f t="shared" si="66"/>
        <v>77.6845350697904</v>
      </c>
      <c r="O205" s="4">
        <f t="shared" si="67"/>
        <v>7768.4535069790409</v>
      </c>
      <c r="P205" s="4">
        <f t="shared" si="68"/>
        <v>776845.35069790401</v>
      </c>
      <c r="Q205" s="4">
        <f t="shared" si="69"/>
        <v>77.6845350697904</v>
      </c>
      <c r="R205" s="4">
        <f t="shared" si="70"/>
        <v>7768.4535069790409</v>
      </c>
      <c r="S205" s="4">
        <f t="shared" si="71"/>
        <v>776845.35069790401</v>
      </c>
      <c r="T205" s="4">
        <f t="shared" si="72"/>
        <v>776.845350697904</v>
      </c>
      <c r="U205" s="2">
        <f t="shared" si="73"/>
        <v>77.684535069790414</v>
      </c>
      <c r="V205" s="2">
        <f t="shared" si="74"/>
        <v>38.8422675348952</v>
      </c>
      <c r="W205" s="2"/>
    </row>
    <row r="206" spans="1:23" x14ac:dyDescent="0.25">
      <c r="A206" t="s">
        <v>86</v>
      </c>
      <c r="B206" t="s">
        <v>769</v>
      </c>
      <c r="C206" t="s">
        <v>503</v>
      </c>
      <c r="D206">
        <v>89</v>
      </c>
      <c r="E206" t="s">
        <v>87</v>
      </c>
      <c r="F206" t="s">
        <v>770</v>
      </c>
      <c r="G206">
        <v>18</v>
      </c>
      <c r="H206" t="s">
        <v>749</v>
      </c>
      <c r="I206" t="s">
        <v>495</v>
      </c>
      <c r="J206">
        <v>10957</v>
      </c>
      <c r="K206" s="2">
        <v>2862.2300000000237</v>
      </c>
      <c r="L206" s="2">
        <v>2392.2800000000038</v>
      </c>
      <c r="M206" s="2">
        <v>893.48209265655896</v>
      </c>
      <c r="N206" s="3">
        <f t="shared" si="66"/>
        <v>-0.52597584648029594</v>
      </c>
      <c r="O206" s="4">
        <f t="shared" si="67"/>
        <v>-52.597584648029589</v>
      </c>
      <c r="P206" s="4">
        <f t="shared" si="68"/>
        <v>-5259.7584648029597</v>
      </c>
      <c r="Q206" s="4" t="str">
        <f t="shared" si="69"/>
        <v/>
      </c>
      <c r="R206" s="4" t="str">
        <f t="shared" si="70"/>
        <v/>
      </c>
      <c r="S206" s="4" t="str">
        <f t="shared" si="71"/>
        <v/>
      </c>
      <c r="T206" s="4" t="str">
        <f t="shared" si="72"/>
        <v/>
      </c>
      <c r="U206" s="2" t="str">
        <f t="shared" si="73"/>
        <v/>
      </c>
      <c r="V206" s="2" t="str">
        <f t="shared" si="74"/>
        <v/>
      </c>
      <c r="W206" s="2"/>
    </row>
    <row r="207" spans="1:23" x14ac:dyDescent="0.25">
      <c r="A207" t="s">
        <v>82</v>
      </c>
      <c r="B207" t="s">
        <v>771</v>
      </c>
      <c r="C207" t="s">
        <v>510</v>
      </c>
      <c r="D207">
        <v>261</v>
      </c>
      <c r="E207" t="s">
        <v>83</v>
      </c>
      <c r="F207" t="s">
        <v>770</v>
      </c>
      <c r="G207">
        <v>18</v>
      </c>
      <c r="H207" t="s">
        <v>772</v>
      </c>
      <c r="I207" t="s">
        <v>495</v>
      </c>
      <c r="J207">
        <v>10957</v>
      </c>
      <c r="K207" s="2">
        <v>1503.7399999999946</v>
      </c>
      <c r="L207" s="2">
        <v>4495.769999999935</v>
      </c>
      <c r="M207" s="2">
        <v>461.00387885000038</v>
      </c>
      <c r="N207" s="3">
        <f t="shared" si="66"/>
        <v>6.4902490787360065</v>
      </c>
      <c r="O207" s="4">
        <f t="shared" si="67"/>
        <v>649.02490787360068</v>
      </c>
      <c r="P207" s="4">
        <f t="shared" si="68"/>
        <v>64902.490787360068</v>
      </c>
      <c r="Q207" s="4">
        <f t="shared" si="69"/>
        <v>6.4902490787360065</v>
      </c>
      <c r="R207" s="4">
        <f t="shared" si="70"/>
        <v>649.02490787360068</v>
      </c>
      <c r="S207" s="4">
        <f t="shared" si="71"/>
        <v>64902.490787360068</v>
      </c>
      <c r="T207" s="4">
        <f t="shared" si="72"/>
        <v>64.902490787360065</v>
      </c>
      <c r="U207" s="2">
        <f t="shared" si="73"/>
        <v>6.4902490787360065</v>
      </c>
      <c r="V207" s="2">
        <f t="shared" si="74"/>
        <v>3.2451245393680033</v>
      </c>
      <c r="W207" s="2"/>
    </row>
    <row r="208" spans="1:23" x14ac:dyDescent="0.25">
      <c r="A208" t="s">
        <v>80</v>
      </c>
      <c r="B208" t="s">
        <v>773</v>
      </c>
      <c r="C208" t="s">
        <v>510</v>
      </c>
      <c r="D208">
        <v>257</v>
      </c>
      <c r="E208" t="s">
        <v>81</v>
      </c>
      <c r="F208" t="s">
        <v>770</v>
      </c>
      <c r="G208">
        <v>18</v>
      </c>
      <c r="H208" t="s">
        <v>772</v>
      </c>
      <c r="I208" t="s">
        <v>495</v>
      </c>
      <c r="J208">
        <v>10957</v>
      </c>
      <c r="K208" s="2">
        <v>1337.8599999999974</v>
      </c>
      <c r="L208" s="2">
        <v>5661.4700000000103</v>
      </c>
      <c r="M208" s="2">
        <v>368.06476636169941</v>
      </c>
      <c r="N208" s="3">
        <f t="shared" si="66"/>
        <v>11.746872820070955</v>
      </c>
      <c r="O208" s="4">
        <f t="shared" si="67"/>
        <v>1174.6872820070955</v>
      </c>
      <c r="P208" s="4">
        <f t="shared" si="68"/>
        <v>117468.72820070956</v>
      </c>
      <c r="Q208" s="4">
        <f t="shared" si="69"/>
        <v>11.746872820070955</v>
      </c>
      <c r="R208" s="4">
        <f t="shared" si="70"/>
        <v>1174.6872820070955</v>
      </c>
      <c r="S208" s="4">
        <f t="shared" si="71"/>
        <v>117468.72820070956</v>
      </c>
      <c r="T208" s="4">
        <f t="shared" si="72"/>
        <v>117.46872820070955</v>
      </c>
      <c r="U208" s="2">
        <f t="shared" si="73"/>
        <v>11.746872820070955</v>
      </c>
      <c r="V208" s="2">
        <f t="shared" si="74"/>
        <v>5.8734364100354783</v>
      </c>
      <c r="W208" s="2"/>
    </row>
    <row r="209" spans="1:23" x14ac:dyDescent="0.25">
      <c r="A209" t="s">
        <v>76</v>
      </c>
      <c r="B209" t="s">
        <v>774</v>
      </c>
      <c r="C209" t="s">
        <v>510</v>
      </c>
      <c r="D209">
        <v>241</v>
      </c>
      <c r="E209" t="s">
        <v>77</v>
      </c>
      <c r="F209" t="s">
        <v>770</v>
      </c>
      <c r="G209">
        <v>18</v>
      </c>
      <c r="H209" t="s">
        <v>772</v>
      </c>
      <c r="I209" t="s">
        <v>496</v>
      </c>
      <c r="J209">
        <v>10957</v>
      </c>
      <c r="K209" s="2">
        <v>916.56999999999744</v>
      </c>
      <c r="L209" s="2">
        <v>5060.7499999999964</v>
      </c>
      <c r="M209" s="2">
        <v>278.16857270399981</v>
      </c>
      <c r="N209" s="3">
        <f t="shared" si="66"/>
        <v>14.898088449444774</v>
      </c>
      <c r="O209" s="4">
        <f t="shared" si="67"/>
        <v>1489.8088449444774</v>
      </c>
      <c r="P209" s="4">
        <f t="shared" si="68"/>
        <v>148980.88449444773</v>
      </c>
      <c r="Q209" s="4">
        <f t="shared" si="69"/>
        <v>14.898088449444774</v>
      </c>
      <c r="R209" s="4">
        <f t="shared" si="70"/>
        <v>1489.8088449444774</v>
      </c>
      <c r="S209" s="4">
        <f t="shared" si="71"/>
        <v>148980.88449444773</v>
      </c>
      <c r="T209" s="4">
        <f t="shared" si="72"/>
        <v>148.98088449444774</v>
      </c>
      <c r="U209" s="2">
        <f t="shared" si="73"/>
        <v>14.898088449444774</v>
      </c>
      <c r="V209" s="2">
        <f t="shared" si="74"/>
        <v>7.4490442247223863</v>
      </c>
      <c r="W209" s="2"/>
    </row>
    <row r="210" spans="1:23" x14ac:dyDescent="0.25">
      <c r="A210" t="s">
        <v>70</v>
      </c>
      <c r="B210" t="s">
        <v>775</v>
      </c>
      <c r="C210" t="s">
        <v>510</v>
      </c>
      <c r="D210">
        <v>213</v>
      </c>
      <c r="E210" t="s">
        <v>71</v>
      </c>
      <c r="F210" t="s">
        <v>770</v>
      </c>
      <c r="G210">
        <v>18</v>
      </c>
      <c r="H210" t="s">
        <v>772</v>
      </c>
      <c r="I210" t="s">
        <v>496</v>
      </c>
      <c r="J210">
        <v>10957</v>
      </c>
      <c r="K210" s="2">
        <v>900.36999999999716</v>
      </c>
      <c r="L210" s="2">
        <v>5174.8499999999913</v>
      </c>
      <c r="M210" s="2">
        <v>266.8080177058398</v>
      </c>
      <c r="N210" s="3">
        <f t="shared" si="66"/>
        <v>16.02080790807673</v>
      </c>
      <c r="O210" s="4">
        <f t="shared" si="67"/>
        <v>1602.0807908076729</v>
      </c>
      <c r="P210" s="4">
        <f t="shared" si="68"/>
        <v>160208.07908076729</v>
      </c>
      <c r="Q210" s="4">
        <f t="shared" si="69"/>
        <v>16.02080790807673</v>
      </c>
      <c r="R210" s="4">
        <f t="shared" si="70"/>
        <v>1602.0807908076729</v>
      </c>
      <c r="S210" s="4">
        <f t="shared" si="71"/>
        <v>160208.07908076729</v>
      </c>
      <c r="T210" s="4">
        <f t="shared" si="72"/>
        <v>160.20807908076728</v>
      </c>
      <c r="U210" s="2">
        <f t="shared" si="73"/>
        <v>16.02080790807673</v>
      </c>
      <c r="V210" s="2">
        <f t="shared" si="74"/>
        <v>8.0104039540383649</v>
      </c>
      <c r="W210" s="2"/>
    </row>
    <row r="211" spans="1:23" x14ac:dyDescent="0.25">
      <c r="A211" t="s">
        <v>84</v>
      </c>
      <c r="B211" t="s">
        <v>776</v>
      </c>
      <c r="C211" t="s">
        <v>510</v>
      </c>
      <c r="D211">
        <v>265</v>
      </c>
      <c r="E211" t="s">
        <v>85</v>
      </c>
      <c r="F211" t="s">
        <v>770</v>
      </c>
      <c r="G211">
        <v>18</v>
      </c>
      <c r="H211" t="s">
        <v>772</v>
      </c>
      <c r="I211" t="s">
        <v>495</v>
      </c>
      <c r="J211">
        <v>10957</v>
      </c>
      <c r="K211" s="2">
        <v>942.88999999999521</v>
      </c>
      <c r="L211" s="2">
        <v>5429.2800000000661</v>
      </c>
      <c r="M211" s="2">
        <v>222.57113826999995</v>
      </c>
      <c r="N211" s="3">
        <f t="shared" si="66"/>
        <v>20.157105880267611</v>
      </c>
      <c r="O211" s="4">
        <f t="shared" si="67"/>
        <v>2015.7105880267609</v>
      </c>
      <c r="P211" s="4">
        <f t="shared" si="68"/>
        <v>201571.05880267613</v>
      </c>
      <c r="Q211" s="4">
        <f t="shared" si="69"/>
        <v>20.157105880267611</v>
      </c>
      <c r="R211" s="4">
        <f t="shared" si="70"/>
        <v>2015.7105880267609</v>
      </c>
      <c r="S211" s="4">
        <f t="shared" si="71"/>
        <v>201571.05880267613</v>
      </c>
      <c r="T211" s="4">
        <f t="shared" si="72"/>
        <v>201.57105880267611</v>
      </c>
      <c r="U211" s="2">
        <f t="shared" si="73"/>
        <v>20.157105880267608</v>
      </c>
      <c r="V211" s="2">
        <f t="shared" si="74"/>
        <v>10.078552940133806</v>
      </c>
      <c r="W211" s="2"/>
    </row>
    <row r="212" spans="1:23" x14ac:dyDescent="0.25">
      <c r="A212" t="s">
        <v>78</v>
      </c>
      <c r="B212" t="s">
        <v>777</v>
      </c>
      <c r="C212" t="s">
        <v>510</v>
      </c>
      <c r="D212">
        <v>253</v>
      </c>
      <c r="E212" t="s">
        <v>79</v>
      </c>
      <c r="F212" t="s">
        <v>770</v>
      </c>
      <c r="G212">
        <v>18</v>
      </c>
      <c r="H212" t="s">
        <v>772</v>
      </c>
      <c r="I212" t="s">
        <v>495</v>
      </c>
      <c r="J212">
        <v>10957</v>
      </c>
      <c r="K212" s="2">
        <v>756.03999999999814</v>
      </c>
      <c r="L212" s="2">
        <v>5077.7599999999557</v>
      </c>
      <c r="M212" s="2">
        <v>155.83989580180003</v>
      </c>
      <c r="N212" s="3">
        <f t="shared" si="66"/>
        <v>27.731794722812179</v>
      </c>
      <c r="O212" s="4">
        <f t="shared" si="67"/>
        <v>2773.1794722812178</v>
      </c>
      <c r="P212" s="4">
        <f t="shared" si="68"/>
        <v>277317.94722812175</v>
      </c>
      <c r="Q212" s="4">
        <f t="shared" si="69"/>
        <v>27.731794722812179</v>
      </c>
      <c r="R212" s="4">
        <f t="shared" si="70"/>
        <v>2773.1794722812178</v>
      </c>
      <c r="S212" s="4">
        <f t="shared" si="71"/>
        <v>277317.94722812175</v>
      </c>
      <c r="T212" s="4">
        <f t="shared" si="72"/>
        <v>277.3179472281218</v>
      </c>
      <c r="U212" s="2">
        <f t="shared" si="73"/>
        <v>27.731794722812179</v>
      </c>
      <c r="V212" s="2">
        <f t="shared" si="74"/>
        <v>13.865897361406088</v>
      </c>
      <c r="W212" s="2"/>
    </row>
    <row r="213" spans="1:23" x14ac:dyDescent="0.25">
      <c r="A213" t="s">
        <v>88</v>
      </c>
      <c r="B213" t="s">
        <v>778</v>
      </c>
      <c r="C213" t="s">
        <v>503</v>
      </c>
      <c r="D213">
        <v>181</v>
      </c>
      <c r="E213" t="s">
        <v>89</v>
      </c>
      <c r="F213" t="s">
        <v>770</v>
      </c>
      <c r="G213">
        <v>18</v>
      </c>
      <c r="H213" t="s">
        <v>772</v>
      </c>
      <c r="I213" t="s">
        <v>495</v>
      </c>
      <c r="J213">
        <v>10957</v>
      </c>
      <c r="K213" s="2">
        <v>808.51999999999634</v>
      </c>
      <c r="L213" s="2">
        <v>6620.2800000000107</v>
      </c>
      <c r="M213" s="2">
        <v>146.73511814</v>
      </c>
      <c r="N213" s="3">
        <f t="shared" si="66"/>
        <v>39.607151128300544</v>
      </c>
      <c r="O213" s="4">
        <f t="shared" si="67"/>
        <v>3960.7151128300547</v>
      </c>
      <c r="P213" s="4">
        <f t="shared" si="68"/>
        <v>396071.51128300547</v>
      </c>
      <c r="Q213" s="4">
        <f t="shared" si="69"/>
        <v>39.607151128300544</v>
      </c>
      <c r="R213" s="4">
        <f t="shared" si="70"/>
        <v>3960.7151128300547</v>
      </c>
      <c r="S213" s="4">
        <f t="shared" si="71"/>
        <v>396071.51128300547</v>
      </c>
      <c r="T213" s="4">
        <f t="shared" si="72"/>
        <v>396.07151128300541</v>
      </c>
      <c r="U213" s="2">
        <f t="shared" si="73"/>
        <v>39.607151128300551</v>
      </c>
      <c r="V213" s="2">
        <f t="shared" si="74"/>
        <v>19.803575564150275</v>
      </c>
      <c r="W213" s="2"/>
    </row>
    <row r="214" spans="1:23" x14ac:dyDescent="0.25">
      <c r="A214" t="s">
        <v>72</v>
      </c>
      <c r="B214" t="s">
        <v>779</v>
      </c>
      <c r="C214" t="s">
        <v>510</v>
      </c>
      <c r="D214">
        <v>225</v>
      </c>
      <c r="E214" t="s">
        <v>73</v>
      </c>
      <c r="F214" t="s">
        <v>770</v>
      </c>
      <c r="G214">
        <v>18</v>
      </c>
      <c r="H214" t="s">
        <v>772</v>
      </c>
      <c r="I214" t="s">
        <v>495</v>
      </c>
      <c r="J214">
        <v>10957</v>
      </c>
      <c r="K214" s="2">
        <v>435.219999999999</v>
      </c>
      <c r="L214" s="2">
        <v>7658.7599999999984</v>
      </c>
      <c r="M214" s="2">
        <v>38.298562606700017</v>
      </c>
      <c r="N214" s="3">
        <f t="shared" si="66"/>
        <v>188.61125609806308</v>
      </c>
      <c r="O214" s="4">
        <f t="shared" si="67"/>
        <v>18861.125609806306</v>
      </c>
      <c r="P214" s="4">
        <f t="shared" si="68"/>
        <v>1886112.5609806306</v>
      </c>
      <c r="Q214" s="4">
        <f t="shared" si="69"/>
        <v>188.61125609806308</v>
      </c>
      <c r="R214" s="4">
        <f t="shared" si="70"/>
        <v>18861.125609806306</v>
      </c>
      <c r="S214" s="4">
        <f t="shared" si="71"/>
        <v>1886112.5609806306</v>
      </c>
      <c r="T214" s="4">
        <f t="shared" si="72"/>
        <v>1886.1125609806306</v>
      </c>
      <c r="U214" s="2">
        <f t="shared" si="73"/>
        <v>188.61125609806305</v>
      </c>
      <c r="V214" s="2">
        <f t="shared" si="74"/>
        <v>94.305628049031526</v>
      </c>
      <c r="W214" s="2"/>
    </row>
    <row r="215" spans="1:23" x14ac:dyDescent="0.25">
      <c r="A215" t="s">
        <v>74</v>
      </c>
      <c r="B215" t="s">
        <v>780</v>
      </c>
      <c r="C215" t="s">
        <v>510</v>
      </c>
      <c r="D215">
        <v>233</v>
      </c>
      <c r="E215" t="s">
        <v>75</v>
      </c>
      <c r="F215" t="s">
        <v>770</v>
      </c>
      <c r="G215">
        <v>18</v>
      </c>
      <c r="H215" t="s">
        <v>727</v>
      </c>
      <c r="I215" t="s">
        <v>496</v>
      </c>
      <c r="J215">
        <v>10957</v>
      </c>
      <c r="K215" s="2">
        <v>295.74000000000012</v>
      </c>
      <c r="L215" s="2">
        <v>11156.959999999988</v>
      </c>
      <c r="M215" s="2">
        <v>20.273146105000002</v>
      </c>
      <c r="N215" s="3">
        <f t="shared" si="66"/>
        <v>535.74417822210967</v>
      </c>
      <c r="O215" s="4">
        <f t="shared" si="67"/>
        <v>53574.417822210962</v>
      </c>
      <c r="P215" s="4">
        <f t="shared" si="68"/>
        <v>5357441.7822210956</v>
      </c>
      <c r="Q215" s="4">
        <f t="shared" si="69"/>
        <v>535.74417822210967</v>
      </c>
      <c r="R215" s="4">
        <f t="shared" si="70"/>
        <v>53574.417822210962</v>
      </c>
      <c r="S215" s="4">
        <f t="shared" si="71"/>
        <v>5357441.7822210956</v>
      </c>
      <c r="T215" s="4">
        <f t="shared" si="72"/>
        <v>5357.4417822210962</v>
      </c>
      <c r="U215" s="2">
        <f t="shared" si="73"/>
        <v>535.74417822210967</v>
      </c>
      <c r="V215" s="2">
        <f t="shared" si="74"/>
        <v>267.87208911105478</v>
      </c>
      <c r="W215" s="2"/>
    </row>
    <row r="216" spans="1:23" x14ac:dyDescent="0.25">
      <c r="A216" t="s">
        <v>28</v>
      </c>
      <c r="B216" t="s">
        <v>781</v>
      </c>
      <c r="C216" t="s">
        <v>503</v>
      </c>
      <c r="D216">
        <v>117</v>
      </c>
      <c r="E216" t="s">
        <v>29</v>
      </c>
      <c r="F216" t="s">
        <v>782</v>
      </c>
      <c r="G216">
        <v>19</v>
      </c>
      <c r="H216" t="s">
        <v>783</v>
      </c>
      <c r="I216" t="s">
        <v>496</v>
      </c>
      <c r="J216">
        <v>10957</v>
      </c>
      <c r="K216" s="2">
        <v>1776.6299999999574</v>
      </c>
      <c r="L216" s="2">
        <v>1446.0999999999628</v>
      </c>
      <c r="M216" s="2">
        <v>175.82472711564978</v>
      </c>
      <c r="N216" s="3">
        <f t="shared" si="66"/>
        <v>-1.8798834806812263</v>
      </c>
      <c r="O216" s="4">
        <f t="shared" si="67"/>
        <v>-187.98834806812266</v>
      </c>
      <c r="P216" s="4">
        <f t="shared" si="68"/>
        <v>-18798.834806812265</v>
      </c>
      <c r="Q216" s="4" t="str">
        <f t="shared" si="69"/>
        <v/>
      </c>
      <c r="R216" s="4" t="str">
        <f t="shared" si="70"/>
        <v/>
      </c>
      <c r="S216" s="4" t="str">
        <f t="shared" si="71"/>
        <v/>
      </c>
      <c r="T216" s="4" t="str">
        <f t="shared" si="72"/>
        <v/>
      </c>
      <c r="U216" s="2" t="str">
        <f t="shared" si="73"/>
        <v/>
      </c>
      <c r="V216" s="2" t="str">
        <f t="shared" si="74"/>
        <v/>
      </c>
      <c r="W216" s="2"/>
    </row>
    <row r="217" spans="1:23" x14ac:dyDescent="0.25">
      <c r="A217" t="s">
        <v>15</v>
      </c>
      <c r="B217" t="s">
        <v>784</v>
      </c>
      <c r="C217" t="s">
        <v>503</v>
      </c>
      <c r="D217">
        <v>97</v>
      </c>
      <c r="E217" t="s">
        <v>16</v>
      </c>
      <c r="F217" t="s">
        <v>782</v>
      </c>
      <c r="G217">
        <v>19</v>
      </c>
      <c r="H217" t="s">
        <v>785</v>
      </c>
      <c r="I217" t="s">
        <v>496</v>
      </c>
      <c r="J217">
        <v>10957</v>
      </c>
      <c r="K217" s="2">
        <v>7869.3800000000056</v>
      </c>
      <c r="L217" s="2">
        <v>2320.7299999999914</v>
      </c>
      <c r="M217" s="2">
        <v>3013.0303848342251</v>
      </c>
      <c r="N217" s="3">
        <f t="shared" si="66"/>
        <v>-1.8415512926549187</v>
      </c>
      <c r="O217" s="4">
        <f t="shared" si="67"/>
        <v>-184.15512926549187</v>
      </c>
      <c r="P217" s="4">
        <f t="shared" si="68"/>
        <v>-18415.512926549185</v>
      </c>
      <c r="Q217" s="4" t="str">
        <f t="shared" si="69"/>
        <v/>
      </c>
      <c r="R217" s="4" t="str">
        <f t="shared" si="70"/>
        <v/>
      </c>
      <c r="S217" s="4" t="str">
        <f t="shared" si="71"/>
        <v/>
      </c>
      <c r="T217" s="4" t="str">
        <f t="shared" si="72"/>
        <v/>
      </c>
      <c r="U217" s="2" t="str">
        <f t="shared" si="73"/>
        <v/>
      </c>
      <c r="V217" s="2" t="str">
        <f t="shared" si="74"/>
        <v/>
      </c>
      <c r="W217" s="2"/>
    </row>
    <row r="218" spans="1:23" x14ac:dyDescent="0.25">
      <c r="A218" t="s">
        <v>21</v>
      </c>
      <c r="B218" t="s">
        <v>786</v>
      </c>
      <c r="C218" t="s">
        <v>503</v>
      </c>
      <c r="D218">
        <v>105</v>
      </c>
      <c r="E218" t="s">
        <v>22</v>
      </c>
      <c r="F218" t="s">
        <v>782</v>
      </c>
      <c r="G218">
        <v>19</v>
      </c>
      <c r="H218" t="s">
        <v>785</v>
      </c>
      <c r="I218" t="s">
        <v>496</v>
      </c>
      <c r="J218">
        <v>10957</v>
      </c>
      <c r="K218" s="2">
        <v>4979.7200000000321</v>
      </c>
      <c r="L218" s="2">
        <v>2102.8699999999653</v>
      </c>
      <c r="M218" s="2">
        <v>1572.8162535699987</v>
      </c>
      <c r="N218" s="3">
        <f t="shared" si="66"/>
        <v>-1.8291074964860996</v>
      </c>
      <c r="O218" s="4">
        <f t="shared" si="67"/>
        <v>-182.91074964860996</v>
      </c>
      <c r="P218" s="4">
        <f t="shared" si="68"/>
        <v>-18291.074964860996</v>
      </c>
      <c r="Q218" s="4" t="str">
        <f t="shared" si="69"/>
        <v/>
      </c>
      <c r="R218" s="4" t="str">
        <f t="shared" si="70"/>
        <v/>
      </c>
      <c r="S218" s="4" t="str">
        <f t="shared" si="71"/>
        <v/>
      </c>
      <c r="T218" s="4" t="str">
        <f t="shared" si="72"/>
        <v/>
      </c>
      <c r="U218" s="2" t="str">
        <f t="shared" si="73"/>
        <v/>
      </c>
      <c r="V218" s="2" t="str">
        <f t="shared" si="74"/>
        <v/>
      </c>
      <c r="W218" s="2"/>
    </row>
    <row r="219" spans="1:23" x14ac:dyDescent="0.25">
      <c r="A219" t="s">
        <v>18</v>
      </c>
      <c r="B219" t="s">
        <v>787</v>
      </c>
      <c r="C219" t="s">
        <v>503</v>
      </c>
      <c r="D219">
        <v>101</v>
      </c>
      <c r="E219" t="s">
        <v>19</v>
      </c>
      <c r="F219" t="s">
        <v>782</v>
      </c>
      <c r="G219">
        <v>19</v>
      </c>
      <c r="H219" t="s">
        <v>785</v>
      </c>
      <c r="I219" t="s">
        <v>496</v>
      </c>
      <c r="J219">
        <v>10957</v>
      </c>
      <c r="K219" s="2">
        <v>11525.439999999946</v>
      </c>
      <c r="L219" s="2">
        <v>1281.5299999999331</v>
      </c>
      <c r="M219" s="2">
        <v>5728.8731227920471</v>
      </c>
      <c r="N219" s="3">
        <f t="shared" si="66"/>
        <v>-1.7881195447050673</v>
      </c>
      <c r="O219" s="4">
        <f t="shared" si="67"/>
        <v>-178.81195447050675</v>
      </c>
      <c r="P219" s="4">
        <f t="shared" si="68"/>
        <v>-17881.195447050672</v>
      </c>
      <c r="Q219" s="4" t="str">
        <f t="shared" si="69"/>
        <v/>
      </c>
      <c r="R219" s="4" t="str">
        <f t="shared" si="70"/>
        <v/>
      </c>
      <c r="S219" s="4" t="str">
        <f t="shared" si="71"/>
        <v/>
      </c>
      <c r="T219" s="4" t="str">
        <f t="shared" si="72"/>
        <v/>
      </c>
      <c r="U219" s="2" t="str">
        <f t="shared" si="73"/>
        <v/>
      </c>
      <c r="V219" s="2" t="str">
        <f t="shared" si="74"/>
        <v/>
      </c>
      <c r="W219" s="2"/>
    </row>
    <row r="220" spans="1:23" x14ac:dyDescent="0.25">
      <c r="A220" t="s">
        <v>25</v>
      </c>
      <c r="B220" t="s">
        <v>788</v>
      </c>
      <c r="C220" t="s">
        <v>503</v>
      </c>
      <c r="D220">
        <v>113</v>
      </c>
      <c r="E220" t="s">
        <v>26</v>
      </c>
      <c r="F220" t="s">
        <v>782</v>
      </c>
      <c r="G220">
        <v>19</v>
      </c>
      <c r="H220" t="s">
        <v>785</v>
      </c>
      <c r="I220" t="s">
        <v>496</v>
      </c>
      <c r="J220">
        <v>10957</v>
      </c>
      <c r="K220" s="2">
        <v>2749.5900000000461</v>
      </c>
      <c r="L220" s="2">
        <v>1911.2200000000023</v>
      </c>
      <c r="M220" s="2">
        <v>507.4997187173409</v>
      </c>
      <c r="N220" s="3">
        <f t="shared" si="66"/>
        <v>-1.6519615067353086</v>
      </c>
      <c r="O220" s="4">
        <f t="shared" si="67"/>
        <v>-165.19615067353087</v>
      </c>
      <c r="P220" s="4">
        <f t="shared" si="68"/>
        <v>-16519.615067353086</v>
      </c>
      <c r="Q220" s="4" t="str">
        <f t="shared" si="69"/>
        <v/>
      </c>
      <c r="R220" s="4" t="str">
        <f t="shared" si="70"/>
        <v/>
      </c>
      <c r="S220" s="4" t="str">
        <f t="shared" si="71"/>
        <v/>
      </c>
      <c r="T220" s="4" t="str">
        <f t="shared" si="72"/>
        <v/>
      </c>
      <c r="U220" s="2" t="str">
        <f t="shared" si="73"/>
        <v/>
      </c>
      <c r="V220" s="2" t="str">
        <f t="shared" si="74"/>
        <v/>
      </c>
      <c r="W220" s="2"/>
    </row>
    <row r="221" spans="1:23" x14ac:dyDescent="0.25">
      <c r="A221" t="s">
        <v>40</v>
      </c>
      <c r="B221" t="s">
        <v>789</v>
      </c>
      <c r="C221" t="s">
        <v>503</v>
      </c>
      <c r="D221">
        <v>141</v>
      </c>
      <c r="E221" t="s">
        <v>41</v>
      </c>
      <c r="F221" t="s">
        <v>782</v>
      </c>
      <c r="G221">
        <v>19</v>
      </c>
      <c r="H221" t="s">
        <v>785</v>
      </c>
      <c r="I221" t="s">
        <v>496</v>
      </c>
      <c r="J221">
        <v>10957</v>
      </c>
      <c r="K221" s="2">
        <v>2223.6699999999992</v>
      </c>
      <c r="L221" s="2">
        <v>1824.379999999921</v>
      </c>
      <c r="M221" s="2">
        <v>394.25478305177933</v>
      </c>
      <c r="N221" s="3">
        <f t="shared" si="66"/>
        <v>-1.0127714796744458</v>
      </c>
      <c r="O221" s="4">
        <f t="shared" si="67"/>
        <v>-101.27714796744458</v>
      </c>
      <c r="P221" s="4">
        <f t="shared" si="68"/>
        <v>-10127.714796744458</v>
      </c>
      <c r="Q221" s="4" t="str">
        <f t="shared" si="69"/>
        <v/>
      </c>
      <c r="R221" s="4" t="str">
        <f t="shared" si="70"/>
        <v/>
      </c>
      <c r="S221" s="4" t="str">
        <f t="shared" si="71"/>
        <v/>
      </c>
      <c r="T221" s="4" t="str">
        <f t="shared" si="72"/>
        <v/>
      </c>
      <c r="U221" s="2" t="str">
        <f t="shared" si="73"/>
        <v/>
      </c>
      <c r="V221" s="2" t="str">
        <f t="shared" si="74"/>
        <v/>
      </c>
      <c r="W221" s="2"/>
    </row>
    <row r="222" spans="1:23" x14ac:dyDescent="0.25">
      <c r="A222" t="s">
        <v>38</v>
      </c>
      <c r="B222" t="s">
        <v>790</v>
      </c>
      <c r="C222" t="s">
        <v>503</v>
      </c>
      <c r="D222">
        <v>137</v>
      </c>
      <c r="E222" t="s">
        <v>39</v>
      </c>
      <c r="F222" t="s">
        <v>782</v>
      </c>
      <c r="G222">
        <v>19</v>
      </c>
      <c r="H222" t="s">
        <v>791</v>
      </c>
      <c r="I222" t="s">
        <v>496</v>
      </c>
      <c r="J222">
        <v>10957</v>
      </c>
      <c r="K222" s="2">
        <v>1222.3299999999808</v>
      </c>
      <c r="L222" s="2">
        <v>1737.1199999999287</v>
      </c>
      <c r="M222" s="2">
        <v>123.2846457932001</v>
      </c>
      <c r="N222" s="3">
        <f t="shared" si="66"/>
        <v>4.1756213572894225</v>
      </c>
      <c r="O222" s="4">
        <f t="shared" si="67"/>
        <v>417.56213572894228</v>
      </c>
      <c r="P222" s="4">
        <f t="shared" si="68"/>
        <v>41756.21357289423</v>
      </c>
      <c r="Q222" s="4">
        <f t="shared" si="69"/>
        <v>4.1756213572894225</v>
      </c>
      <c r="R222" s="4">
        <f t="shared" si="70"/>
        <v>417.56213572894228</v>
      </c>
      <c r="S222" s="4">
        <f t="shared" si="71"/>
        <v>41756.21357289423</v>
      </c>
      <c r="T222" s="4">
        <f t="shared" si="72"/>
        <v>41.756213572894225</v>
      </c>
      <c r="U222" s="2">
        <f t="shared" si="73"/>
        <v>4.1756213572894225</v>
      </c>
      <c r="V222" s="2">
        <f t="shared" si="74"/>
        <v>2.0878106786447117</v>
      </c>
      <c r="W222" s="2"/>
    </row>
    <row r="223" spans="1:23" x14ac:dyDescent="0.25">
      <c r="A223" t="s">
        <v>23</v>
      </c>
      <c r="B223" t="s">
        <v>792</v>
      </c>
      <c r="C223" t="s">
        <v>503</v>
      </c>
      <c r="D223">
        <v>109</v>
      </c>
      <c r="E223" t="s">
        <v>24</v>
      </c>
      <c r="F223" t="s">
        <v>782</v>
      </c>
      <c r="G223">
        <v>19</v>
      </c>
      <c r="H223" t="s">
        <v>783</v>
      </c>
      <c r="I223" t="s">
        <v>496</v>
      </c>
      <c r="J223">
        <v>10957</v>
      </c>
      <c r="K223" s="2">
        <v>1512.7899999999725</v>
      </c>
      <c r="L223" s="2">
        <v>2091.5099999999447</v>
      </c>
      <c r="M223" s="2">
        <v>136.09832668283991</v>
      </c>
      <c r="N223" s="3">
        <f t="shared" si="66"/>
        <v>4.2522198039113785</v>
      </c>
      <c r="O223" s="4">
        <f t="shared" si="67"/>
        <v>425.22198039113789</v>
      </c>
      <c r="P223" s="4">
        <f t="shared" si="68"/>
        <v>42522.198039113784</v>
      </c>
      <c r="Q223" s="4">
        <f t="shared" si="69"/>
        <v>4.2522198039113785</v>
      </c>
      <c r="R223" s="4">
        <f t="shared" si="70"/>
        <v>425.22198039113789</v>
      </c>
      <c r="S223" s="4">
        <f t="shared" si="71"/>
        <v>42522.198039113784</v>
      </c>
      <c r="T223" s="4">
        <f t="shared" si="72"/>
        <v>42.522198039113782</v>
      </c>
      <c r="U223" s="2">
        <f t="shared" si="73"/>
        <v>4.2522198039113785</v>
      </c>
      <c r="V223" s="2">
        <f t="shared" si="74"/>
        <v>2.1261099019556893</v>
      </c>
      <c r="W223" s="2"/>
    </row>
    <row r="224" spans="1:23" x14ac:dyDescent="0.25">
      <c r="A224" t="s">
        <v>48</v>
      </c>
      <c r="B224" t="s">
        <v>793</v>
      </c>
      <c r="C224" t="s">
        <v>503</v>
      </c>
      <c r="D224">
        <v>157</v>
      </c>
      <c r="E224" t="s">
        <v>49</v>
      </c>
      <c r="F224" t="s">
        <v>782</v>
      </c>
      <c r="G224">
        <v>19</v>
      </c>
      <c r="H224" t="s">
        <v>783</v>
      </c>
      <c r="I224" t="s">
        <v>496</v>
      </c>
      <c r="J224">
        <v>10957</v>
      </c>
      <c r="K224" s="2">
        <v>1138.5199999999829</v>
      </c>
      <c r="L224" s="2">
        <v>1842.2699999999409</v>
      </c>
      <c r="M224" s="2">
        <v>110.88779672500006</v>
      </c>
      <c r="N224" s="3">
        <f t="shared" si="66"/>
        <v>6.3465053936029276</v>
      </c>
      <c r="O224" s="4">
        <f t="shared" si="67"/>
        <v>634.65053936029278</v>
      </c>
      <c r="P224" s="4">
        <f t="shared" si="68"/>
        <v>63465.053936029275</v>
      </c>
      <c r="Q224" s="4">
        <f t="shared" si="69"/>
        <v>6.3465053936029276</v>
      </c>
      <c r="R224" s="4">
        <f t="shared" si="70"/>
        <v>634.65053936029278</v>
      </c>
      <c r="S224" s="4">
        <f t="shared" si="71"/>
        <v>63465.053936029275</v>
      </c>
      <c r="T224" s="4">
        <f t="shared" si="72"/>
        <v>63.465053936029271</v>
      </c>
      <c r="U224" s="2">
        <f t="shared" si="73"/>
        <v>6.3465053936029276</v>
      </c>
      <c r="V224" s="2">
        <f t="shared" si="74"/>
        <v>3.1732526968014638</v>
      </c>
      <c r="W224" s="2"/>
    </row>
    <row r="225" spans="1:23" x14ac:dyDescent="0.25">
      <c r="A225" t="s">
        <v>44</v>
      </c>
      <c r="B225" t="s">
        <v>794</v>
      </c>
      <c r="C225" t="s">
        <v>503</v>
      </c>
      <c r="D225">
        <v>149</v>
      </c>
      <c r="E225" t="s">
        <v>45</v>
      </c>
      <c r="F225" t="s">
        <v>782</v>
      </c>
      <c r="G225">
        <v>19</v>
      </c>
      <c r="H225" t="s">
        <v>783</v>
      </c>
      <c r="I225" t="s">
        <v>496</v>
      </c>
      <c r="J225">
        <v>10957</v>
      </c>
      <c r="K225" s="2">
        <v>1143.4599999999789</v>
      </c>
      <c r="L225" s="2">
        <v>1718.0899999999226</v>
      </c>
      <c r="M225" s="2">
        <v>87.922577713000067</v>
      </c>
      <c r="N225" s="3">
        <f t="shared" si="66"/>
        <v>6.5356364081552627</v>
      </c>
      <c r="O225" s="4">
        <f t="shared" si="67"/>
        <v>653.56364081552624</v>
      </c>
      <c r="P225" s="4">
        <f t="shared" si="68"/>
        <v>65356.364081552631</v>
      </c>
      <c r="Q225" s="4">
        <f t="shared" si="69"/>
        <v>6.5356364081552627</v>
      </c>
      <c r="R225" s="4">
        <f t="shared" si="70"/>
        <v>653.56364081552624</v>
      </c>
      <c r="S225" s="4">
        <f t="shared" si="71"/>
        <v>65356.364081552631</v>
      </c>
      <c r="T225" s="4">
        <f t="shared" si="72"/>
        <v>65.356364081552627</v>
      </c>
      <c r="U225" s="2">
        <f t="shared" si="73"/>
        <v>6.5356364081552627</v>
      </c>
      <c r="V225" s="2">
        <f t="shared" si="74"/>
        <v>3.2678182040776313</v>
      </c>
      <c r="W225" s="2"/>
    </row>
    <row r="226" spans="1:23" x14ac:dyDescent="0.25">
      <c r="A226" t="s">
        <v>36</v>
      </c>
      <c r="B226" t="s">
        <v>795</v>
      </c>
      <c r="C226" t="s">
        <v>503</v>
      </c>
      <c r="D226">
        <v>133</v>
      </c>
      <c r="E226" t="s">
        <v>37</v>
      </c>
      <c r="F226" t="s">
        <v>782</v>
      </c>
      <c r="G226">
        <v>19</v>
      </c>
      <c r="H226" t="s">
        <v>785</v>
      </c>
      <c r="I226" t="s">
        <v>496</v>
      </c>
      <c r="J226">
        <v>10957</v>
      </c>
      <c r="K226" s="2">
        <v>1214.9899999999855</v>
      </c>
      <c r="L226" s="2">
        <v>2187.4299999999384</v>
      </c>
      <c r="M226" s="2">
        <v>126.80517711020009</v>
      </c>
      <c r="N226" s="3">
        <f t="shared" si="66"/>
        <v>7.6687720656298879</v>
      </c>
      <c r="O226" s="4">
        <f t="shared" si="67"/>
        <v>766.87720656298882</v>
      </c>
      <c r="P226" s="4">
        <f t="shared" si="68"/>
        <v>76687.720656298887</v>
      </c>
      <c r="Q226" s="4">
        <f t="shared" si="69"/>
        <v>7.6687720656298879</v>
      </c>
      <c r="R226" s="4">
        <f t="shared" si="70"/>
        <v>766.87720656298882</v>
      </c>
      <c r="S226" s="4">
        <f t="shared" si="71"/>
        <v>76687.720656298887</v>
      </c>
      <c r="T226" s="4">
        <f t="shared" si="72"/>
        <v>76.687720656298879</v>
      </c>
      <c r="U226" s="2">
        <f t="shared" si="73"/>
        <v>7.6687720656298879</v>
      </c>
      <c r="V226" s="2">
        <f t="shared" si="74"/>
        <v>3.8343860328149444</v>
      </c>
      <c r="W226" s="2"/>
    </row>
    <row r="227" spans="1:23" x14ac:dyDescent="0.25">
      <c r="A227" t="s">
        <v>42</v>
      </c>
      <c r="B227" t="s">
        <v>796</v>
      </c>
      <c r="C227" t="s">
        <v>503</v>
      </c>
      <c r="D227">
        <v>145</v>
      </c>
      <c r="E227" t="s">
        <v>43</v>
      </c>
      <c r="F227" t="s">
        <v>782</v>
      </c>
      <c r="G227">
        <v>19</v>
      </c>
      <c r="H227" t="s">
        <v>791</v>
      </c>
      <c r="I227" t="s">
        <v>496</v>
      </c>
      <c r="J227">
        <v>10957</v>
      </c>
      <c r="K227" s="2">
        <v>1044.4799999999825</v>
      </c>
      <c r="L227" s="2">
        <v>1896.6399999999137</v>
      </c>
      <c r="M227" s="2">
        <v>101.38291788199999</v>
      </c>
      <c r="N227" s="3">
        <f t="shared" si="66"/>
        <v>8.4053607629617044</v>
      </c>
      <c r="O227" s="4">
        <f t="shared" si="67"/>
        <v>840.53607629617034</v>
      </c>
      <c r="P227" s="4">
        <f t="shared" si="68"/>
        <v>84053.60762961705</v>
      </c>
      <c r="Q227" s="4">
        <f t="shared" si="69"/>
        <v>8.4053607629617044</v>
      </c>
      <c r="R227" s="4">
        <f t="shared" si="70"/>
        <v>840.53607629617034</v>
      </c>
      <c r="S227" s="4">
        <f t="shared" si="71"/>
        <v>84053.60762961705</v>
      </c>
      <c r="T227" s="4">
        <f t="shared" si="72"/>
        <v>84.053607629617034</v>
      </c>
      <c r="U227" s="2">
        <f t="shared" si="73"/>
        <v>8.4053607629617026</v>
      </c>
      <c r="V227" s="2">
        <f t="shared" si="74"/>
        <v>4.2026803814808522</v>
      </c>
      <c r="W227" s="2"/>
    </row>
    <row r="228" spans="1:23" x14ac:dyDescent="0.25">
      <c r="A228" t="s">
        <v>30</v>
      </c>
      <c r="B228" t="s">
        <v>797</v>
      </c>
      <c r="C228" t="s">
        <v>503</v>
      </c>
      <c r="D228">
        <v>121</v>
      </c>
      <c r="E228" t="s">
        <v>31</v>
      </c>
      <c r="F228" t="s">
        <v>782</v>
      </c>
      <c r="G228">
        <v>19</v>
      </c>
      <c r="H228" t="s">
        <v>791</v>
      </c>
      <c r="I228" t="s">
        <v>496</v>
      </c>
      <c r="J228">
        <v>10957</v>
      </c>
      <c r="K228" s="2">
        <v>831.12999999998817</v>
      </c>
      <c r="L228" s="2">
        <v>1995.5299999999147</v>
      </c>
      <c r="M228" s="2">
        <v>70.232921841160078</v>
      </c>
      <c r="N228" s="3">
        <f t="shared" si="66"/>
        <v>16.579119442493827</v>
      </c>
      <c r="O228" s="4">
        <f t="shared" si="67"/>
        <v>1657.9119442493827</v>
      </c>
      <c r="P228" s="4">
        <f t="shared" si="68"/>
        <v>165791.19442493827</v>
      </c>
      <c r="Q228" s="4">
        <f t="shared" si="69"/>
        <v>16.579119442493827</v>
      </c>
      <c r="R228" s="4">
        <f t="shared" si="70"/>
        <v>1657.9119442493827</v>
      </c>
      <c r="S228" s="4">
        <f t="shared" si="71"/>
        <v>165791.19442493827</v>
      </c>
      <c r="T228" s="4">
        <f t="shared" si="72"/>
        <v>165.79119442493825</v>
      </c>
      <c r="U228" s="2">
        <f t="shared" si="73"/>
        <v>16.579119442493827</v>
      </c>
      <c r="V228" s="2">
        <f t="shared" si="74"/>
        <v>8.2895597212469134</v>
      </c>
      <c r="W228" s="2"/>
    </row>
    <row r="229" spans="1:23" x14ac:dyDescent="0.25">
      <c r="A229" t="s">
        <v>46</v>
      </c>
      <c r="B229" t="s">
        <v>798</v>
      </c>
      <c r="C229" t="s">
        <v>503</v>
      </c>
      <c r="D229">
        <v>153</v>
      </c>
      <c r="E229" t="s">
        <v>47</v>
      </c>
      <c r="F229" t="s">
        <v>782</v>
      </c>
      <c r="G229">
        <v>19</v>
      </c>
      <c r="H229" t="s">
        <v>783</v>
      </c>
      <c r="I229" t="s">
        <v>496</v>
      </c>
      <c r="J229">
        <v>10957</v>
      </c>
      <c r="K229" s="2">
        <v>684.60999999999012</v>
      </c>
      <c r="L229" s="2">
        <v>1608.3199999999349</v>
      </c>
      <c r="M229" s="2">
        <v>41.843426824736007</v>
      </c>
      <c r="N229" s="3">
        <f t="shared" si="66"/>
        <v>22.075390810340796</v>
      </c>
      <c r="O229" s="4">
        <f t="shared" si="67"/>
        <v>2207.5390810340796</v>
      </c>
      <c r="P229" s="4">
        <f t="shared" si="68"/>
        <v>220753.90810340797</v>
      </c>
      <c r="Q229" s="4">
        <f t="shared" si="69"/>
        <v>22.075390810340796</v>
      </c>
      <c r="R229" s="4">
        <f t="shared" si="70"/>
        <v>2207.5390810340796</v>
      </c>
      <c r="S229" s="4">
        <f t="shared" si="71"/>
        <v>220753.90810340797</v>
      </c>
      <c r="T229" s="4">
        <f t="shared" si="72"/>
        <v>220.75390810340795</v>
      </c>
      <c r="U229" s="2">
        <f t="shared" si="73"/>
        <v>22.075390810340796</v>
      </c>
      <c r="V229" s="2">
        <f t="shared" si="74"/>
        <v>11.037695405170398</v>
      </c>
      <c r="W229" s="2"/>
    </row>
    <row r="230" spans="1:23" x14ac:dyDescent="0.25">
      <c r="A230" t="s">
        <v>50</v>
      </c>
      <c r="B230" t="s">
        <v>799</v>
      </c>
      <c r="C230" t="s">
        <v>503</v>
      </c>
      <c r="D230">
        <v>161</v>
      </c>
      <c r="E230" t="s">
        <v>51</v>
      </c>
      <c r="F230" t="s">
        <v>782</v>
      </c>
      <c r="G230">
        <v>19</v>
      </c>
      <c r="H230" t="s">
        <v>783</v>
      </c>
      <c r="I230" t="s">
        <v>496</v>
      </c>
      <c r="J230">
        <v>10957</v>
      </c>
      <c r="K230" s="2">
        <v>346.89999999999861</v>
      </c>
      <c r="L230" s="2">
        <v>681.16999999997415</v>
      </c>
      <c r="M230" s="2">
        <v>14.910787653485999</v>
      </c>
      <c r="N230" s="3">
        <f t="shared" si="66"/>
        <v>22.417997477271189</v>
      </c>
      <c r="O230" s="4">
        <f t="shared" si="67"/>
        <v>2241.7997477271192</v>
      </c>
      <c r="P230" s="4">
        <f t="shared" si="68"/>
        <v>224179.97477271192</v>
      </c>
      <c r="Q230" s="4">
        <f t="shared" si="69"/>
        <v>22.417997477271189</v>
      </c>
      <c r="R230" s="4">
        <f t="shared" si="70"/>
        <v>2241.7997477271192</v>
      </c>
      <c r="S230" s="4">
        <f t="shared" si="71"/>
        <v>224179.97477271192</v>
      </c>
      <c r="T230" s="4">
        <f t="shared" si="72"/>
        <v>224.17997477271189</v>
      </c>
      <c r="U230" s="2">
        <f t="shared" si="73"/>
        <v>22.417997477271193</v>
      </c>
      <c r="V230" s="2">
        <f t="shared" si="74"/>
        <v>11.208998738635596</v>
      </c>
      <c r="W230" s="2"/>
    </row>
    <row r="231" spans="1:23" x14ac:dyDescent="0.25">
      <c r="A231" t="s">
        <v>34</v>
      </c>
      <c r="B231" t="s">
        <v>800</v>
      </c>
      <c r="C231" t="s">
        <v>503</v>
      </c>
      <c r="D231">
        <v>129</v>
      </c>
      <c r="E231" t="s">
        <v>35</v>
      </c>
      <c r="F231" t="s">
        <v>782</v>
      </c>
      <c r="G231">
        <v>19</v>
      </c>
      <c r="H231" t="s">
        <v>791</v>
      </c>
      <c r="I231" t="s">
        <v>496</v>
      </c>
      <c r="J231">
        <v>10957</v>
      </c>
      <c r="K231" s="2">
        <v>819.67999999999086</v>
      </c>
      <c r="L231" s="2">
        <v>2346.4199999999714</v>
      </c>
      <c r="M231" s="2">
        <v>58.549792281510037</v>
      </c>
      <c r="N231" s="3">
        <f t="shared" si="66"/>
        <v>26.075925131541819</v>
      </c>
      <c r="O231" s="4">
        <f t="shared" si="67"/>
        <v>2607.5925131541821</v>
      </c>
      <c r="P231" s="4">
        <f t="shared" si="68"/>
        <v>260759.25131541817</v>
      </c>
      <c r="Q231" s="4">
        <f t="shared" si="69"/>
        <v>26.075925131541819</v>
      </c>
      <c r="R231" s="4">
        <f t="shared" si="70"/>
        <v>2607.5925131541821</v>
      </c>
      <c r="S231" s="4">
        <f t="shared" si="71"/>
        <v>260759.25131541817</v>
      </c>
      <c r="T231" s="4">
        <f t="shared" si="72"/>
        <v>260.75925131541817</v>
      </c>
      <c r="U231" s="2">
        <f t="shared" si="73"/>
        <v>26.075925131541823</v>
      </c>
      <c r="V231" s="2">
        <f t="shared" si="74"/>
        <v>13.037962565770908</v>
      </c>
      <c r="W231" s="2"/>
    </row>
    <row r="232" spans="1:23" x14ac:dyDescent="0.25">
      <c r="A232" t="s">
        <v>32</v>
      </c>
      <c r="B232" t="s">
        <v>801</v>
      </c>
      <c r="C232" t="s">
        <v>503</v>
      </c>
      <c r="D232">
        <v>125</v>
      </c>
      <c r="E232" t="s">
        <v>33</v>
      </c>
      <c r="F232" t="s">
        <v>782</v>
      </c>
      <c r="G232">
        <v>19</v>
      </c>
      <c r="H232" t="s">
        <v>791</v>
      </c>
      <c r="I232" t="s">
        <v>496</v>
      </c>
      <c r="J232">
        <v>10957</v>
      </c>
      <c r="K232" s="2">
        <v>912.93999999999141</v>
      </c>
      <c r="L232" s="2">
        <v>2974.0300000000075</v>
      </c>
      <c r="M232" s="2">
        <v>71.083462368199974</v>
      </c>
      <c r="N232" s="3">
        <f t="shared" si="66"/>
        <v>28.995351820708006</v>
      </c>
      <c r="O232" s="4">
        <f t="shared" si="67"/>
        <v>2899.5351820708006</v>
      </c>
      <c r="P232" s="4">
        <f t="shared" si="68"/>
        <v>289953.51820708002</v>
      </c>
      <c r="Q232" s="4">
        <f t="shared" si="69"/>
        <v>28.995351820708006</v>
      </c>
      <c r="R232" s="4">
        <f t="shared" si="70"/>
        <v>2899.5351820708006</v>
      </c>
      <c r="S232" s="4">
        <f t="shared" si="71"/>
        <v>289953.51820708002</v>
      </c>
      <c r="T232" s="4">
        <f t="shared" si="72"/>
        <v>289.95351820708004</v>
      </c>
      <c r="U232" s="2">
        <f t="shared" si="73"/>
        <v>28.995351820708006</v>
      </c>
      <c r="V232" s="2">
        <f t="shared" si="74"/>
        <v>14.497675910354001</v>
      </c>
      <c r="W232" s="2"/>
    </row>
    <row r="233" spans="1:23" x14ac:dyDescent="0.25">
      <c r="A233" t="s">
        <v>134</v>
      </c>
      <c r="B233" t="s">
        <v>802</v>
      </c>
      <c r="C233" t="s">
        <v>510</v>
      </c>
      <c r="D233">
        <v>153</v>
      </c>
      <c r="E233" t="s">
        <v>135</v>
      </c>
      <c r="F233" t="s">
        <v>803</v>
      </c>
      <c r="G233">
        <v>20</v>
      </c>
      <c r="H233" t="s">
        <v>804</v>
      </c>
      <c r="I233" t="s">
        <v>496</v>
      </c>
      <c r="J233">
        <v>10957</v>
      </c>
      <c r="K233" s="2">
        <v>9891.3399999999547</v>
      </c>
      <c r="L233" s="2">
        <v>4900.5900000000174</v>
      </c>
      <c r="M233" s="2">
        <v>4377.4496556202075</v>
      </c>
      <c r="N233" s="3">
        <f t="shared" si="66"/>
        <v>-1.1401044883731133</v>
      </c>
      <c r="O233" s="4">
        <f t="shared" si="67"/>
        <v>-114.01044883731132</v>
      </c>
      <c r="P233" s="4">
        <f t="shared" si="68"/>
        <v>-11401.044883731132</v>
      </c>
      <c r="Q233" s="4" t="str">
        <f t="shared" si="69"/>
        <v/>
      </c>
      <c r="R233" s="4" t="str">
        <f t="shared" si="70"/>
        <v/>
      </c>
      <c r="S233" s="4" t="str">
        <f t="shared" si="71"/>
        <v/>
      </c>
      <c r="T233" s="4" t="str">
        <f t="shared" si="72"/>
        <v/>
      </c>
      <c r="U233" s="2" t="str">
        <f t="shared" si="73"/>
        <v/>
      </c>
      <c r="V233" s="2" t="str">
        <f t="shared" si="74"/>
        <v/>
      </c>
      <c r="W233" s="2"/>
    </row>
    <row r="234" spans="1:23" x14ac:dyDescent="0.25">
      <c r="A234" t="s">
        <v>140</v>
      </c>
      <c r="B234" t="s">
        <v>805</v>
      </c>
      <c r="C234" t="s">
        <v>510</v>
      </c>
      <c r="D234">
        <v>165</v>
      </c>
      <c r="E234" t="s">
        <v>141</v>
      </c>
      <c r="F234" t="s">
        <v>803</v>
      </c>
      <c r="G234">
        <v>20</v>
      </c>
      <c r="H234" t="s">
        <v>804</v>
      </c>
      <c r="I234" t="s">
        <v>496</v>
      </c>
      <c r="J234">
        <v>10957</v>
      </c>
      <c r="K234" s="2">
        <v>3287.060000000075</v>
      </c>
      <c r="L234" s="2">
        <v>7463.6500000000106</v>
      </c>
      <c r="M234" s="2">
        <v>1055.8410388177988</v>
      </c>
      <c r="N234" s="3">
        <f t="shared" si="66"/>
        <v>3.955699623758107</v>
      </c>
      <c r="O234" s="4">
        <f t="shared" si="67"/>
        <v>395.56996237581069</v>
      </c>
      <c r="P234" s="4">
        <f t="shared" si="68"/>
        <v>39556.996237581072</v>
      </c>
      <c r="Q234" s="4">
        <f t="shared" si="69"/>
        <v>3.955699623758107</v>
      </c>
      <c r="R234" s="4">
        <f t="shared" si="70"/>
        <v>395.56996237581069</v>
      </c>
      <c r="S234" s="4">
        <f t="shared" si="71"/>
        <v>39556.996237581072</v>
      </c>
      <c r="T234" s="4">
        <f t="shared" si="72"/>
        <v>39.556996237581068</v>
      </c>
      <c r="U234" s="2">
        <f t="shared" si="73"/>
        <v>3.955699623758107</v>
      </c>
      <c r="V234" s="2">
        <f t="shared" si="74"/>
        <v>1.9778498118790535</v>
      </c>
      <c r="W234" s="2"/>
    </row>
    <row r="235" spans="1:23" x14ac:dyDescent="0.25">
      <c r="A235" t="s">
        <v>138</v>
      </c>
      <c r="B235" t="s">
        <v>806</v>
      </c>
      <c r="C235" t="s">
        <v>510</v>
      </c>
      <c r="D235">
        <v>161</v>
      </c>
      <c r="E235" t="s">
        <v>139</v>
      </c>
      <c r="F235" t="s">
        <v>803</v>
      </c>
      <c r="G235">
        <v>20</v>
      </c>
      <c r="H235" t="s">
        <v>804</v>
      </c>
      <c r="I235" t="s">
        <v>496</v>
      </c>
      <c r="J235">
        <v>10957</v>
      </c>
      <c r="K235" s="2">
        <v>1682.1199999999774</v>
      </c>
      <c r="L235" s="2">
        <v>7219.2500000001</v>
      </c>
      <c r="M235" s="2">
        <v>571.8723255716601</v>
      </c>
      <c r="N235" s="3">
        <f t="shared" si="66"/>
        <v>9.6824583957005572</v>
      </c>
      <c r="O235" s="4">
        <f t="shared" si="67"/>
        <v>968.24583957005586</v>
      </c>
      <c r="P235" s="4">
        <f t="shared" si="68"/>
        <v>96824.583957005569</v>
      </c>
      <c r="Q235" s="4">
        <f t="shared" si="69"/>
        <v>9.6824583957005572</v>
      </c>
      <c r="R235" s="4">
        <f t="shared" si="70"/>
        <v>968.24583957005586</v>
      </c>
      <c r="S235" s="4">
        <f t="shared" si="71"/>
        <v>96824.583957005569</v>
      </c>
      <c r="T235" s="4">
        <f t="shared" si="72"/>
        <v>96.824583957005572</v>
      </c>
      <c r="U235" s="2">
        <f t="shared" si="73"/>
        <v>9.682458395700559</v>
      </c>
      <c r="V235" s="2">
        <f t="shared" si="74"/>
        <v>4.8412291978502786</v>
      </c>
      <c r="W235" s="2"/>
    </row>
    <row r="236" spans="1:23" x14ac:dyDescent="0.25">
      <c r="A236" t="s">
        <v>136</v>
      </c>
      <c r="B236" t="s">
        <v>807</v>
      </c>
      <c r="C236" t="s">
        <v>510</v>
      </c>
      <c r="D236">
        <v>157</v>
      </c>
      <c r="E236" t="s">
        <v>137</v>
      </c>
      <c r="F236" t="s">
        <v>803</v>
      </c>
      <c r="G236">
        <v>20</v>
      </c>
      <c r="H236" t="s">
        <v>804</v>
      </c>
      <c r="I236" t="s">
        <v>496</v>
      </c>
      <c r="J236">
        <v>10957</v>
      </c>
      <c r="K236" s="2">
        <v>1598.1199999999778</v>
      </c>
      <c r="L236" s="2">
        <v>8072.659999999988</v>
      </c>
      <c r="M236" s="2">
        <v>493.19741866099974</v>
      </c>
      <c r="N236" s="3">
        <f t="shared" si="66"/>
        <v>13.127684280217814</v>
      </c>
      <c r="O236" s="4">
        <f t="shared" si="67"/>
        <v>1312.7684280217813</v>
      </c>
      <c r="P236" s="4">
        <f t="shared" si="68"/>
        <v>131276.84280217811</v>
      </c>
      <c r="Q236" s="4">
        <f t="shared" si="69"/>
        <v>13.127684280217814</v>
      </c>
      <c r="R236" s="4">
        <f t="shared" si="70"/>
        <v>1312.7684280217813</v>
      </c>
      <c r="S236" s="4">
        <f t="shared" si="71"/>
        <v>131276.84280217811</v>
      </c>
      <c r="T236" s="4">
        <f t="shared" si="72"/>
        <v>131.27684280217812</v>
      </c>
      <c r="U236" s="2">
        <f t="shared" si="73"/>
        <v>13.127684280217814</v>
      </c>
      <c r="V236" s="2">
        <f t="shared" si="74"/>
        <v>6.563842140108906</v>
      </c>
      <c r="W236" s="2"/>
    </row>
    <row r="237" spans="1:23" x14ac:dyDescent="0.25">
      <c r="A237" t="s">
        <v>378</v>
      </c>
      <c r="B237" t="s">
        <v>808</v>
      </c>
      <c r="C237" t="s">
        <v>498</v>
      </c>
      <c r="D237">
        <v>65</v>
      </c>
      <c r="E237" t="s">
        <v>379</v>
      </c>
      <c r="F237" t="s">
        <v>809</v>
      </c>
      <c r="G237">
        <v>21</v>
      </c>
      <c r="H237" t="s">
        <v>810</v>
      </c>
      <c r="I237" t="s">
        <v>495</v>
      </c>
      <c r="J237">
        <v>10957</v>
      </c>
      <c r="K237" s="2">
        <v>3974.7200000000776</v>
      </c>
      <c r="L237" s="2">
        <v>5165.6300000000374</v>
      </c>
      <c r="M237" s="2">
        <v>1029.3550262923088</v>
      </c>
      <c r="N237" s="3">
        <f t="shared" si="66"/>
        <v>1.1569477678557269</v>
      </c>
      <c r="O237" s="4">
        <f t="shared" si="67"/>
        <v>115.6947767855727</v>
      </c>
      <c r="P237" s="4">
        <f t="shared" si="68"/>
        <v>11569.477678557269</v>
      </c>
      <c r="Q237" s="4">
        <f t="shared" si="69"/>
        <v>1.1569477678557269</v>
      </c>
      <c r="R237" s="4">
        <f t="shared" si="70"/>
        <v>115.6947767855727</v>
      </c>
      <c r="S237" s="4">
        <f t="shared" si="71"/>
        <v>11569.477678557269</v>
      </c>
      <c r="T237" s="4">
        <f t="shared" si="72"/>
        <v>11.569477678557268</v>
      </c>
      <c r="U237" s="2">
        <f t="shared" si="73"/>
        <v>1.1569477678557269</v>
      </c>
      <c r="V237" s="2">
        <f t="shared" si="74"/>
        <v>0.57847388392786347</v>
      </c>
      <c r="W237" s="2"/>
    </row>
    <row r="238" spans="1:23" x14ac:dyDescent="0.25">
      <c r="A238" t="s">
        <v>376</v>
      </c>
      <c r="B238" t="s">
        <v>811</v>
      </c>
      <c r="C238" t="s">
        <v>503</v>
      </c>
      <c r="D238">
        <v>165</v>
      </c>
      <c r="E238" t="s">
        <v>377</v>
      </c>
      <c r="F238" t="s">
        <v>812</v>
      </c>
      <c r="G238" t="s">
        <v>813</v>
      </c>
      <c r="H238" t="s">
        <v>813</v>
      </c>
      <c r="I238" t="s">
        <v>496</v>
      </c>
      <c r="J238">
        <v>10957</v>
      </c>
      <c r="K238" s="2">
        <v>7860.9699999999366</v>
      </c>
      <c r="L238" s="2">
        <v>5865.2000000000344</v>
      </c>
      <c r="M238" s="2">
        <v>2952.8448601194727</v>
      </c>
      <c r="N238" s="3">
        <f t="shared" si="66"/>
        <v>-0.67588041178673808</v>
      </c>
      <c r="O238" s="4">
        <f t="shared" si="67"/>
        <v>-67.588041178673805</v>
      </c>
      <c r="P238" s="4">
        <f t="shared" si="68"/>
        <v>-6758.8041178673811</v>
      </c>
      <c r="Q238" s="4" t="str">
        <f t="shared" si="69"/>
        <v/>
      </c>
      <c r="R238" s="4" t="str">
        <f t="shared" si="70"/>
        <v/>
      </c>
      <c r="S238" s="4" t="str">
        <f t="shared" si="71"/>
        <v/>
      </c>
      <c r="T238" s="4" t="str">
        <f t="shared" si="72"/>
        <v/>
      </c>
      <c r="U238" s="2" t="str">
        <f t="shared" si="73"/>
        <v/>
      </c>
      <c r="V238" s="2" t="str">
        <f t="shared" si="74"/>
        <v/>
      </c>
      <c r="W238" s="2"/>
    </row>
    <row r="241" spans="11:13" x14ac:dyDescent="0.25">
      <c r="K241" s="2"/>
      <c r="L241" s="2"/>
      <c r="M241" s="2"/>
    </row>
    <row r="242" spans="11:13" x14ac:dyDescent="0.25">
      <c r="K242" s="2"/>
      <c r="L242" s="2"/>
      <c r="M242" s="2"/>
    </row>
    <row r="243" spans="11:13" x14ac:dyDescent="0.25">
      <c r="K243" s="2"/>
      <c r="L243" s="2"/>
      <c r="M243" s="2"/>
    </row>
    <row r="244" spans="11:13" x14ac:dyDescent="0.25">
      <c r="K244" s="2"/>
      <c r="L244" s="2"/>
      <c r="M244" s="2"/>
    </row>
    <row r="245" spans="11:13" x14ac:dyDescent="0.25">
      <c r="K245" s="2"/>
      <c r="L245" s="2"/>
      <c r="M245" s="2"/>
    </row>
    <row r="246" spans="11:13" x14ac:dyDescent="0.25">
      <c r="K246" s="2"/>
      <c r="L246" s="2"/>
      <c r="M246" s="2"/>
    </row>
    <row r="247" spans="11:13" x14ac:dyDescent="0.25">
      <c r="K247" s="2"/>
      <c r="L247" s="2"/>
      <c r="M247" s="2"/>
    </row>
    <row r="248" spans="11:13" x14ac:dyDescent="0.25">
      <c r="K248" s="2"/>
      <c r="L248" s="2"/>
      <c r="M248" s="2"/>
    </row>
    <row r="249" spans="11:13" x14ac:dyDescent="0.25">
      <c r="K249" s="2"/>
      <c r="L249" s="2"/>
      <c r="M249" s="2"/>
    </row>
    <row r="250" spans="11:13" x14ac:dyDescent="0.25">
      <c r="K250" s="2"/>
      <c r="L250" s="2"/>
      <c r="M250" s="2"/>
    </row>
  </sheetData>
  <sortState ref="A3:V238">
    <sortCondition ref="G3:G238"/>
    <sortCondition ref="N3:N238"/>
  </sortState>
  <mergeCells count="3">
    <mergeCell ref="N1:P1"/>
    <mergeCell ref="Q1:S1"/>
    <mergeCell ref="T1:V1"/>
  </mergeCells>
  <conditionalFormatting sqref="N1 N2:S1048576">
    <cfRule type="cellIs" dxfId="1" priority="2" operator="lessThan">
      <formula>0</formula>
    </cfRule>
  </conditionalFormatting>
  <conditionalFormatting sqref="Q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 Static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peck</dc:creator>
  <cp:lastModifiedBy>chuck peck</cp:lastModifiedBy>
  <dcterms:created xsi:type="dcterms:W3CDTF">2015-11-10T10:24:04Z</dcterms:created>
  <dcterms:modified xsi:type="dcterms:W3CDTF">2015-11-15T22:14:27Z</dcterms:modified>
</cp:coreProperties>
</file>