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embeddings/oleObject43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embeddings/oleObject41.bin" ContentType="application/vnd.openxmlformats-officedocument.oleObject"/>
  <Override PartName="/xl/worksheets/sheet7.xml" ContentType="application/vnd.openxmlformats-officedocument.spreadsheetml.worksheet+xml"/>
  <Override PartName="/xl/embeddings/oleObject4.bin" ContentType="application/vnd.openxmlformats-officedocument.oleObject"/>
  <Override PartName="/xl/embeddings/oleObject10.bin" ContentType="application/vnd.openxmlformats-officedocument.oleObject"/>
  <Default Extension="wmf" ContentType="image/x-wmf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embeddings/oleObject39.bin" ContentType="application/vnd.openxmlformats-officedocument.oleObject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44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42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  <Override PartName="/xl/embeddings/oleObject40.bin" ContentType="application/vnd.openxmlformats-officedocument.oleObject"/>
  <Override PartName="/xl/worksheets/sheet6.xml" ContentType="application/vnd.openxmlformats-officedocument.spreadsheetml.worksheet+xml"/>
  <Override PartName="/xl/embeddings/oleObject3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165" yWindow="2355" windowWidth="19320" windowHeight="9795"/>
  </bookViews>
  <sheets>
    <sheet name="Summary" sheetId="2" r:id="rId1"/>
    <sheet name="CO_avg_lbMMBtu" sheetId="3" r:id="rId2"/>
    <sheet name="CO_New_lbMMBtu" sheetId="7" r:id="rId3"/>
    <sheet name="CO_avg_lbMW" sheetId="5" r:id="rId4"/>
    <sheet name="CO_New_lbMW" sheetId="6" r:id="rId5"/>
    <sheet name="CO_coal_lbMMBtu" sheetId="1" r:id="rId6"/>
    <sheet name="CO_coal_lbMW" sheetId="4" r:id="rId7"/>
  </sheets>
  <calcPr calcId="125725"/>
</workbook>
</file>

<file path=xl/calcChain.xml><?xml version="1.0" encoding="utf-8"?>
<calcChain xmlns="http://schemas.openxmlformats.org/spreadsheetml/2006/main">
  <c r="D45" i="5"/>
  <c r="H9" i="2"/>
  <c r="G9"/>
  <c r="F9"/>
  <c r="H5"/>
  <c r="G5"/>
  <c r="F5"/>
  <c r="C65" i="6"/>
  <c r="C70" i="7"/>
  <c r="C65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DB58"/>
  <c r="DA58"/>
  <c r="CZ58"/>
  <c r="CY58"/>
  <c r="CX58"/>
  <c r="CW58"/>
  <c r="CV58"/>
  <c r="CU58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C46"/>
  <c r="C70" i="6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DH58"/>
  <c r="DG58"/>
  <c r="DF58"/>
  <c r="DE58"/>
  <c r="DD58"/>
  <c r="DC58"/>
  <c r="DB58"/>
  <c r="DA58"/>
  <c r="CZ58"/>
  <c r="CY58"/>
  <c r="CX58"/>
  <c r="CW58"/>
  <c r="CV58"/>
  <c r="CU58"/>
  <c r="CT58"/>
  <c r="CS58"/>
  <c r="CR58"/>
  <c r="CQ58"/>
  <c r="CP58"/>
  <c r="CO58"/>
  <c r="CN58"/>
  <c r="CM58"/>
  <c r="CL58"/>
  <c r="CK58"/>
  <c r="CJ58"/>
  <c r="CI58"/>
  <c r="CH58"/>
  <c r="CG58"/>
  <c r="CF58"/>
  <c r="CE58"/>
  <c r="CD58"/>
  <c r="CC58"/>
  <c r="CB58"/>
  <c r="CA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58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DH41"/>
  <c r="DG41"/>
  <c r="DF41"/>
  <c r="DE41"/>
  <c r="DD41"/>
  <c r="DC41"/>
  <c r="DB41"/>
  <c r="DA41"/>
  <c r="CZ41"/>
  <c r="CY41"/>
  <c r="CX41"/>
  <c r="CW41"/>
  <c r="CV41"/>
  <c r="CU41"/>
  <c r="CT41"/>
  <c r="CS41"/>
  <c r="CR41"/>
  <c r="CQ41"/>
  <c r="CP41"/>
  <c r="CO41"/>
  <c r="CN41"/>
  <c r="CM41"/>
  <c r="CL41"/>
  <c r="CK41"/>
  <c r="CJ41"/>
  <c r="CI41"/>
  <c r="CH41"/>
  <c r="CG41"/>
  <c r="CF41"/>
  <c r="CE41"/>
  <c r="CD41"/>
  <c r="CC41"/>
  <c r="CB41"/>
  <c r="CA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C58"/>
  <c r="C46"/>
  <c r="C51"/>
  <c r="C95"/>
  <c r="C79" i="7"/>
  <c r="C51"/>
  <c r="C95"/>
  <c r="C98"/>
  <c r="C83"/>
  <c r="C89"/>
  <c r="C79" i="6"/>
  <c r="C83"/>
  <c r="C89"/>
  <c r="C98"/>
  <c r="D9" i="2"/>
  <c r="D5"/>
  <c r="D72" i="3"/>
  <c r="D67"/>
  <c r="D48"/>
  <c r="D45"/>
  <c r="EC60"/>
  <c r="ED60"/>
  <c r="EC41"/>
  <c r="ED41"/>
  <c r="D97"/>
  <c r="D81"/>
  <c r="D85"/>
  <c r="D91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CZ60"/>
  <c r="DA60"/>
  <c r="DB60"/>
  <c r="DC60"/>
  <c r="DD60"/>
  <c r="DE60"/>
  <c r="DF60"/>
  <c r="DG60"/>
  <c r="DH60"/>
  <c r="DI60"/>
  <c r="DJ60"/>
  <c r="DK60"/>
  <c r="DL60"/>
  <c r="DM60"/>
  <c r="DN60"/>
  <c r="DO60"/>
  <c r="DP60"/>
  <c r="DQ60"/>
  <c r="DR60"/>
  <c r="DS60"/>
  <c r="DT60"/>
  <c r="DU60"/>
  <c r="DV60"/>
  <c r="DW60"/>
  <c r="DX60"/>
  <c r="DY60"/>
  <c r="DZ60"/>
  <c r="EA60"/>
  <c r="EB60"/>
  <c r="B60"/>
  <c r="B41" i="5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DO41"/>
  <c r="DP41"/>
  <c r="DQ41"/>
  <c r="DR41"/>
  <c r="DS41"/>
  <c r="DT41"/>
  <c r="DU41"/>
  <c r="DV41"/>
  <c r="DW41"/>
  <c r="DX41"/>
  <c r="DY41"/>
  <c r="DZ41"/>
  <c r="EA41"/>
  <c r="EB41"/>
  <c r="D48"/>
  <c r="D53"/>
  <c r="B60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BJ60"/>
  <c r="BK60"/>
  <c r="BL60"/>
  <c r="BM60"/>
  <c r="BN60"/>
  <c r="BO60"/>
  <c r="BP60"/>
  <c r="BQ60"/>
  <c r="BR60"/>
  <c r="BS60"/>
  <c r="BT60"/>
  <c r="BU60"/>
  <c r="BV60"/>
  <c r="BW60"/>
  <c r="BX60"/>
  <c r="BY60"/>
  <c r="BZ60"/>
  <c r="CA60"/>
  <c r="CB60"/>
  <c r="CC60"/>
  <c r="CD60"/>
  <c r="CE60"/>
  <c r="CF60"/>
  <c r="CG60"/>
  <c r="CH60"/>
  <c r="CI60"/>
  <c r="CJ60"/>
  <c r="CK60"/>
  <c r="CL60"/>
  <c r="CM60"/>
  <c r="CN60"/>
  <c r="CO60"/>
  <c r="CP60"/>
  <c r="CQ60"/>
  <c r="CR60"/>
  <c r="CS60"/>
  <c r="CT60"/>
  <c r="CU60"/>
  <c r="CV60"/>
  <c r="CW60"/>
  <c r="CX60"/>
  <c r="CY60"/>
  <c r="CZ60"/>
  <c r="DA60"/>
  <c r="DB60"/>
  <c r="DC60"/>
  <c r="DD60"/>
  <c r="DE60"/>
  <c r="DF60"/>
  <c r="DG60"/>
  <c r="DH60"/>
  <c r="DI60"/>
  <c r="DJ60"/>
  <c r="DK60"/>
  <c r="DL60"/>
  <c r="DM60"/>
  <c r="DN60"/>
  <c r="DO60"/>
  <c r="DP60"/>
  <c r="DQ60"/>
  <c r="DR60"/>
  <c r="DS60"/>
  <c r="DT60"/>
  <c r="DU60"/>
  <c r="DV60"/>
  <c r="DW60"/>
  <c r="DX60"/>
  <c r="DY60"/>
  <c r="DZ60"/>
  <c r="EA60"/>
  <c r="EB60"/>
  <c r="D67"/>
  <c r="D72"/>
  <c r="D81"/>
  <c r="D85"/>
  <c r="D91"/>
  <c r="D97"/>
  <c r="D100"/>
  <c r="B41" i="3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BJ41"/>
  <c r="BK41"/>
  <c r="BL41"/>
  <c r="BM41"/>
  <c r="BN41"/>
  <c r="BO41"/>
  <c r="BP41"/>
  <c r="BQ41"/>
  <c r="BR41"/>
  <c r="BS41"/>
  <c r="BT41"/>
  <c r="BU41"/>
  <c r="BV41"/>
  <c r="BW41"/>
  <c r="BX41"/>
  <c r="BY41"/>
  <c r="BZ41"/>
  <c r="CA41"/>
  <c r="CB41"/>
  <c r="CC41"/>
  <c r="CD41"/>
  <c r="CE41"/>
  <c r="CF41"/>
  <c r="CG41"/>
  <c r="CH41"/>
  <c r="CI41"/>
  <c r="CJ41"/>
  <c r="CK41"/>
  <c r="CL41"/>
  <c r="CM41"/>
  <c r="CN41"/>
  <c r="CO41"/>
  <c r="CP41"/>
  <c r="CQ41"/>
  <c r="CR41"/>
  <c r="CS41"/>
  <c r="CT41"/>
  <c r="CU41"/>
  <c r="CV41"/>
  <c r="CW41"/>
  <c r="CX41"/>
  <c r="CY41"/>
  <c r="CZ41"/>
  <c r="DA41"/>
  <c r="DB41"/>
  <c r="DC41"/>
  <c r="DD41"/>
  <c r="DE41"/>
  <c r="DF41"/>
  <c r="DG41"/>
  <c r="DH41"/>
  <c r="DI41"/>
  <c r="DJ41"/>
  <c r="DK41"/>
  <c r="DL41"/>
  <c r="DM41"/>
  <c r="DN41"/>
  <c r="DO41"/>
  <c r="DP41"/>
  <c r="DQ41"/>
  <c r="DR41"/>
  <c r="DS41"/>
  <c r="DT41"/>
  <c r="DU41"/>
  <c r="DV41"/>
  <c r="DW41"/>
  <c r="DX41"/>
  <c r="DY41"/>
  <c r="DZ41"/>
  <c r="EA41"/>
  <c r="EB41"/>
  <c r="D53"/>
  <c r="B9" i="2"/>
  <c r="C9"/>
  <c r="D100" i="3"/>
  <c r="C5" i="2"/>
  <c r="B5"/>
</calcChain>
</file>

<file path=xl/sharedStrings.xml><?xml version="1.0" encoding="utf-8"?>
<sst xmlns="http://schemas.openxmlformats.org/spreadsheetml/2006/main" count="14215" uniqueCount="570">
  <si>
    <t>primary_fuel</t>
  </si>
  <si>
    <t>ORIS code</t>
  </si>
  <si>
    <t>Plant Name</t>
  </si>
  <si>
    <t>physical_state</t>
  </si>
  <si>
    <t>Unit Number</t>
  </si>
  <si>
    <t>Unit Type</t>
  </si>
  <si>
    <t>Total_Capacity_MWe</t>
  </si>
  <si>
    <t>Total_max_heat_input</t>
  </si>
  <si>
    <t>Testing_Heat_input_MMBTU/hr</t>
  </si>
  <si>
    <t>Testing_MW_Gross</t>
  </si>
  <si>
    <t>Capacity_Factor</t>
  </si>
  <si>
    <t>Fuel types</t>
  </si>
  <si>
    <t>Acenaphthene</t>
  </si>
  <si>
    <t>Acenaphthene MW</t>
  </si>
  <si>
    <t>Acenaphthene_BDL</t>
  </si>
  <si>
    <t>Acenaphthylene</t>
  </si>
  <si>
    <t>Acenaphthylene MW</t>
  </si>
  <si>
    <t>Acenaphthylene_BDL</t>
  </si>
  <si>
    <t>Anthracene</t>
  </si>
  <si>
    <t>Anthracene MW</t>
  </si>
  <si>
    <t>Anthracene_BDL</t>
  </si>
  <si>
    <t>Benzo(a)Anthracene</t>
  </si>
  <si>
    <t>Benzo(a)Anthracene MW</t>
  </si>
  <si>
    <t>Benzo(a)Anthracene_BDL</t>
  </si>
  <si>
    <t>Benzo(a)Pyrene</t>
  </si>
  <si>
    <t>Benzo(a)Pyrene MW</t>
  </si>
  <si>
    <t>Benzo(a)Pyrene_BDL</t>
  </si>
  <si>
    <t>Benzo(b)Fluoranthene</t>
  </si>
  <si>
    <t>Benzo(b)Fluoranthene MW</t>
  </si>
  <si>
    <t>Benzo(b)Fluoranthene_BDL</t>
  </si>
  <si>
    <t>Benzo(ghi)Perylene</t>
  </si>
  <si>
    <t>Benzo(ghi)Perylene MW</t>
  </si>
  <si>
    <t>Benzo(ghi)Perylene_BDL</t>
  </si>
  <si>
    <t>Benzo(k)Fluoranthene</t>
  </si>
  <si>
    <t>Benzo(k)Fluoranthene MW</t>
  </si>
  <si>
    <t>Benzo(k)Fluoranthene_BDL</t>
  </si>
  <si>
    <t>Carbon Monoxide</t>
  </si>
  <si>
    <t>Carbon Monoxide MW</t>
  </si>
  <si>
    <t>Carbon Monoxide_BDL</t>
  </si>
  <si>
    <t>Chrysene</t>
  </si>
  <si>
    <t>Chrysene MW</t>
  </si>
  <si>
    <t>Chrysene_BDL</t>
  </si>
  <si>
    <t>Dibenzo(a,h)Anthracene</t>
  </si>
  <si>
    <t>Dibenzo(a,h)Anthracene MW</t>
  </si>
  <si>
    <t>Dibenzo(a,h)Anthracene_BDL</t>
  </si>
  <si>
    <t>Ethylene Dibromide</t>
  </si>
  <si>
    <t>Ethylene Dibromide_BDL</t>
  </si>
  <si>
    <t>Fluoranthene</t>
  </si>
  <si>
    <t>Fluoranthene MW</t>
  </si>
  <si>
    <t>Fluoranthene_BDL</t>
  </si>
  <si>
    <t>Fluorene</t>
  </si>
  <si>
    <t>Fluorene MW</t>
  </si>
  <si>
    <t>Fluorene_BDL</t>
  </si>
  <si>
    <t>Formaldehyde</t>
  </si>
  <si>
    <t>Formaldehyde MW</t>
  </si>
  <si>
    <t>Formaldehyde_BDL</t>
  </si>
  <si>
    <t>Indeno(1,2,3-cd)Pyrene</t>
  </si>
  <si>
    <t>Indeno(1,2,3-cd)Pyrene MW</t>
  </si>
  <si>
    <t>Indeno(1,2,3-cd)Pyrene_BDL</t>
  </si>
  <si>
    <t>Methane</t>
  </si>
  <si>
    <t>Methane_BDL</t>
  </si>
  <si>
    <t>Naphthalene</t>
  </si>
  <si>
    <t>Naphthalene MW</t>
  </si>
  <si>
    <t>Naphthalene_BDL</t>
  </si>
  <si>
    <t>Phenanthrene</t>
  </si>
  <si>
    <t>Phenanthrene MW</t>
  </si>
  <si>
    <t>Phenanthrene_BDL</t>
  </si>
  <si>
    <t>Pyrene</t>
  </si>
  <si>
    <t>Pyrene MW</t>
  </si>
  <si>
    <t>Pyrene_BDL</t>
  </si>
  <si>
    <t>Total organic compounds (TOC)</t>
  </si>
  <si>
    <t>Total organic compounds (TOC) MW</t>
  </si>
  <si>
    <t>Total organic compounds (TOC)_BDL</t>
  </si>
  <si>
    <t>Total organic compounds (TOC) as Carbon</t>
  </si>
  <si>
    <t>Total organic compounds (TOC) as Carbon MW</t>
  </si>
  <si>
    <t>Total organic compounds (TOC) as Carbon_BDL</t>
  </si>
  <si>
    <t>Total organic compounds (TOC) as Methane</t>
  </si>
  <si>
    <t>Total organic compounds (TOC) as Methane MW</t>
  </si>
  <si>
    <t>Total organic compounds (TOC) as Methane_BDL</t>
  </si>
  <si>
    <t>Total organic compounds (TOC) as Propane</t>
  </si>
  <si>
    <t>Total organic compounds (TOC) as Propane MW</t>
  </si>
  <si>
    <t>Total organic compounds (TOC) as Propane_BDL</t>
  </si>
  <si>
    <t>control_group_1</t>
  </si>
  <si>
    <t>control_type_1</t>
  </si>
  <si>
    <t>install_date_1</t>
  </si>
  <si>
    <t>control_group_2</t>
  </si>
  <si>
    <t>control_type_2</t>
  </si>
  <si>
    <t>install_date_2</t>
  </si>
  <si>
    <t>control_group_3</t>
  </si>
  <si>
    <t>control_type_3</t>
  </si>
  <si>
    <t>install_date_3</t>
  </si>
  <si>
    <t>control_group_4</t>
  </si>
  <si>
    <t>control_type_4</t>
  </si>
  <si>
    <t>install_date_4</t>
  </si>
  <si>
    <t>control_group_5</t>
  </si>
  <si>
    <t>control_type_5</t>
  </si>
  <si>
    <t>install_date_5</t>
  </si>
  <si>
    <t>control_group_6</t>
  </si>
  <si>
    <t>control_type_6</t>
  </si>
  <si>
    <t>install_date_6</t>
  </si>
  <si>
    <t>control_group_7</t>
  </si>
  <si>
    <t>control_type_7</t>
  </si>
  <si>
    <t>install_date_7</t>
  </si>
  <si>
    <t>control_group_8</t>
  </si>
  <si>
    <t>control_type_8</t>
  </si>
  <si>
    <t>install_date_8</t>
  </si>
  <si>
    <t>control_group_9</t>
  </si>
  <si>
    <t>control_type_9</t>
  </si>
  <si>
    <t>install_date_9</t>
  </si>
  <si>
    <t>control_group_10</t>
  </si>
  <si>
    <t>control_type_10</t>
  </si>
  <si>
    <t>install_date_10</t>
  </si>
  <si>
    <t>control_group_11</t>
  </si>
  <si>
    <t>control_type_11</t>
  </si>
  <si>
    <t>install_date_11</t>
  </si>
  <si>
    <t>control_group_12</t>
  </si>
  <si>
    <t>control_type_12</t>
  </si>
  <si>
    <t>install_date_12</t>
  </si>
  <si>
    <t>MWgross</t>
  </si>
  <si>
    <t>MMBtu/hr</t>
  </si>
  <si>
    <t>lb/MMBtu</t>
  </si>
  <si>
    <t>lb/MW</t>
  </si>
  <si>
    <t>coal</t>
  </si>
  <si>
    <t>Dolet Hills</t>
  </si>
  <si>
    <t>LA</t>
  </si>
  <si>
    <t>001</t>
  </si>
  <si>
    <t>Conventional Boiler</t>
  </si>
  <si>
    <t>lignite</t>
  </si>
  <si>
    <t>No</t>
  </si>
  <si>
    <t>Yes</t>
  </si>
  <si>
    <t>PM control</t>
  </si>
  <si>
    <t>Electrostatic precipitator, cold side, w/ flue gas conditioning</t>
  </si>
  <si>
    <t>SO2 control</t>
  </si>
  <si>
    <t>Spray type</t>
  </si>
  <si>
    <t>Whelan Energy Center Unit 1 (WEC1)</t>
  </si>
  <si>
    <t>NE</t>
  </si>
  <si>
    <t>1</t>
  </si>
  <si>
    <t>subbituminous</t>
  </si>
  <si>
    <t>Electrostatic precipitator, cold side, w/o flue gas conditioning</t>
  </si>
  <si>
    <t>Cholla</t>
  </si>
  <si>
    <t>AZ</t>
  </si>
  <si>
    <t>003</t>
  </si>
  <si>
    <t>bituminous</t>
  </si>
  <si>
    <t>Other (specify): Bag House</t>
  </si>
  <si>
    <t>Other (specify): Wet FGD</t>
  </si>
  <si>
    <t>004</t>
  </si>
  <si>
    <t>Oklaunion</t>
  </si>
  <si>
    <t>TX</t>
  </si>
  <si>
    <t>OKL-1</t>
  </si>
  <si>
    <t>Cross</t>
  </si>
  <si>
    <t>SC</t>
  </si>
  <si>
    <t>C1</t>
  </si>
  <si>
    <t>NOx control</t>
  </si>
  <si>
    <t>Selective Catalytic Reduction</t>
  </si>
  <si>
    <t>C3</t>
  </si>
  <si>
    <t>C4</t>
  </si>
  <si>
    <t>GRDA</t>
  </si>
  <si>
    <t>OK</t>
  </si>
  <si>
    <t>2</t>
  </si>
  <si>
    <t>Spray dryer type</t>
  </si>
  <si>
    <t>St Johns River Power Park</t>
  </si>
  <si>
    <t>FL</t>
  </si>
  <si>
    <t>PPUnit1Configuration</t>
  </si>
  <si>
    <t>Other (specify): Ammonia Injection for SO3 Mitigation</t>
  </si>
  <si>
    <t>Other (specify): Spray/Tray Combination</t>
  </si>
  <si>
    <t>PPUnit2Configuration</t>
  </si>
  <si>
    <t>Limestone</t>
  </si>
  <si>
    <t>LM1</t>
  </si>
  <si>
    <t>subbituminous,  lignite</t>
  </si>
  <si>
    <t>LM2</t>
  </si>
  <si>
    <t>Other control</t>
  </si>
  <si>
    <t>Other (specify): Neural Network</t>
  </si>
  <si>
    <t>Colbert</t>
  </si>
  <si>
    <t>AL</t>
  </si>
  <si>
    <t>3</t>
  </si>
  <si>
    <t>Nucla</t>
  </si>
  <si>
    <t>CO</t>
  </si>
  <si>
    <t>Fluidized bed firing</t>
  </si>
  <si>
    <t>Selective Noncatalytic Reduction</t>
  </si>
  <si>
    <t>Fabric Filter, shake and deflate</t>
  </si>
  <si>
    <t>Stanton Energy Center</t>
  </si>
  <si>
    <t>1 coal</t>
  </si>
  <si>
    <t>Bridgeport Station</t>
  </si>
  <si>
    <t>CT</t>
  </si>
  <si>
    <t>BHSEMU3OS3-#2</t>
  </si>
  <si>
    <t>Activated carbon injection</t>
  </si>
  <si>
    <t>Fabric Filter, pulse</t>
  </si>
  <si>
    <t>Brandon Shores</t>
  </si>
  <si>
    <t>MD</t>
  </si>
  <si>
    <t>002</t>
  </si>
  <si>
    <t>Other (specify): Burners Out of Service</t>
  </si>
  <si>
    <t>Other (specify): Hot Side ESP</t>
  </si>
  <si>
    <t>Other (specify): lime injection</t>
  </si>
  <si>
    <t>Other (specify): Fabric Filter</t>
  </si>
  <si>
    <t>Other (specify): Limestone FGD</t>
  </si>
  <si>
    <t>Crystal River Power Plant</t>
  </si>
  <si>
    <t>CryR_Cfg_1</t>
  </si>
  <si>
    <t>Scholz</t>
  </si>
  <si>
    <t>Unit 1</t>
  </si>
  <si>
    <t>Unit 2</t>
  </si>
  <si>
    <t>Joliet 9</t>
  </si>
  <si>
    <t>IL</t>
  </si>
  <si>
    <t>JOL5 CONFIG</t>
  </si>
  <si>
    <t>Joppa Steam</t>
  </si>
  <si>
    <t>Havana</t>
  </si>
  <si>
    <t>Boiler 9</t>
  </si>
  <si>
    <t>Other (specify): Hot-Side Electrostatic Precipitator</t>
  </si>
  <si>
    <t>Other (specify): Spray Dryer Absorber</t>
  </si>
  <si>
    <t>Other (specify): Baghouse</t>
  </si>
  <si>
    <t>Vermilion</t>
  </si>
  <si>
    <t>Other (specify): Electrostatic Precipitator</t>
  </si>
  <si>
    <t>Marion Generating Station</t>
  </si>
  <si>
    <t>123</t>
  </si>
  <si>
    <t>Tanners Creek</t>
  </si>
  <si>
    <t>IN</t>
  </si>
  <si>
    <t>TC-4</t>
  </si>
  <si>
    <t>subbituminous,  bituminous</t>
  </si>
  <si>
    <t>Harding Street</t>
  </si>
  <si>
    <t>70ss</t>
  </si>
  <si>
    <t>AES Petersburg</t>
  </si>
  <si>
    <t>4s</t>
  </si>
  <si>
    <t>Wabash River</t>
  </si>
  <si>
    <t>4</t>
  </si>
  <si>
    <t>6</t>
  </si>
  <si>
    <t>Walter Scott Jr. Energy Center</t>
  </si>
  <si>
    <t>IA</t>
  </si>
  <si>
    <t>Circulating Dry Scrubber</t>
  </si>
  <si>
    <t>Fair Station</t>
  </si>
  <si>
    <t>U2</t>
  </si>
  <si>
    <t>Other (specify): Flue gas conditioning for opacity control</t>
  </si>
  <si>
    <t>La Cygne</t>
  </si>
  <si>
    <t>KS</t>
  </si>
  <si>
    <t>Lawrence Energy Center</t>
  </si>
  <si>
    <t>Shawnee</t>
  </si>
  <si>
    <t>KY</t>
  </si>
  <si>
    <t>10</t>
  </si>
  <si>
    <t>Multiple cyclone</t>
  </si>
  <si>
    <t>Fabric Filter, reverse air</t>
  </si>
  <si>
    <t>Dale Station</t>
  </si>
  <si>
    <t>03</t>
  </si>
  <si>
    <t>RS Nelson</t>
  </si>
  <si>
    <t>Other (specify): ESP</t>
  </si>
  <si>
    <t>Salem Harbor</t>
  </si>
  <si>
    <t>MA</t>
  </si>
  <si>
    <t>Hoot Lake</t>
  </si>
  <si>
    <t>MN</t>
  </si>
  <si>
    <t>Hawthorn</t>
  </si>
  <si>
    <t>MO</t>
  </si>
  <si>
    <t>5A</t>
  </si>
  <si>
    <t>Sioux</t>
  </si>
  <si>
    <t>Other (specify): RRI/SNCR</t>
  </si>
  <si>
    <t>James River Power Station</t>
  </si>
  <si>
    <t>Unit_4_JRPS</t>
  </si>
  <si>
    <t>Reid Gardner</t>
  </si>
  <si>
    <t>NV</t>
  </si>
  <si>
    <t>Venturi type</t>
  </si>
  <si>
    <t>Danskammer Generating Station</t>
  </si>
  <si>
    <t>NY</t>
  </si>
  <si>
    <t>Dunkirk Generating Plant</t>
  </si>
  <si>
    <t>Dry sorbent injection</t>
  </si>
  <si>
    <t>W.H. Weatherspoon Plant</t>
  </si>
  <si>
    <t>NC</t>
  </si>
  <si>
    <t>Wea_Cfg_1</t>
  </si>
  <si>
    <t>G G Allen</t>
  </si>
  <si>
    <t>3-2009-FGDIN</t>
  </si>
  <si>
    <t>4-2009-FGDIN</t>
  </si>
  <si>
    <t>Riverbend</t>
  </si>
  <si>
    <t>7</t>
  </si>
  <si>
    <t>Electrostatic precipitator, hot side, w/o flue gas conditioning</t>
  </si>
  <si>
    <t>Cardinal</t>
  </si>
  <si>
    <t>OH</t>
  </si>
  <si>
    <t>CD-U3</t>
  </si>
  <si>
    <t>Eastlake</t>
  </si>
  <si>
    <t>Unit 3</t>
  </si>
  <si>
    <t>Conesville</t>
  </si>
  <si>
    <t>CV-3</t>
  </si>
  <si>
    <t>Elrama Power Plant</t>
  </si>
  <si>
    <t>PA</t>
  </si>
  <si>
    <t>ELR1-2</t>
  </si>
  <si>
    <t>Other (specify): Mechanical Separator</t>
  </si>
  <si>
    <t>ELR2-2</t>
  </si>
  <si>
    <t>ELR3-2</t>
  </si>
  <si>
    <t>ELR4-2</t>
  </si>
  <si>
    <t>Seward</t>
  </si>
  <si>
    <t>SEW-1</t>
  </si>
  <si>
    <t>SEW-2</t>
  </si>
  <si>
    <t>Shawville</t>
  </si>
  <si>
    <t>SHAW3-1</t>
  </si>
  <si>
    <t>SHAW4-1</t>
  </si>
  <si>
    <t>Eddystone Generating Station</t>
  </si>
  <si>
    <t>PM scrubber - Venturi</t>
  </si>
  <si>
    <t>Hatfield's Ferry Power Station</t>
  </si>
  <si>
    <t>Other (specify): Cold Side ESP</t>
  </si>
  <si>
    <t>Other (specify): Flue Gas Desulferization</t>
  </si>
  <si>
    <t>Canadys Steam</t>
  </si>
  <si>
    <t>CAN003</t>
  </si>
  <si>
    <t>McMeekin</t>
  </si>
  <si>
    <t>MCM001</t>
  </si>
  <si>
    <t>Urquhart</t>
  </si>
  <si>
    <t>URQ003</t>
  </si>
  <si>
    <t>Gallatin</t>
  </si>
  <si>
    <t>TN</t>
  </si>
  <si>
    <t>Clinch River</t>
  </si>
  <si>
    <t>VA</t>
  </si>
  <si>
    <t>CR-1</t>
  </si>
  <si>
    <t>TransAlta Centralia Generation</t>
  </si>
  <si>
    <t>WA</t>
  </si>
  <si>
    <t>BW21CONFIG</t>
  </si>
  <si>
    <t>BW22CONFIG</t>
  </si>
  <si>
    <t>Albright Power Station</t>
  </si>
  <si>
    <t>WV</t>
  </si>
  <si>
    <t>Unit_1</t>
  </si>
  <si>
    <t>Unit_2</t>
  </si>
  <si>
    <t>Pulliam</t>
  </si>
  <si>
    <t>WI</t>
  </si>
  <si>
    <t>8</t>
  </si>
  <si>
    <t>Weston</t>
  </si>
  <si>
    <t>W3</t>
  </si>
  <si>
    <t>W4</t>
  </si>
  <si>
    <t>James H. Miller Jr.</t>
  </si>
  <si>
    <t>Unit 4</t>
  </si>
  <si>
    <t>Newton</t>
  </si>
  <si>
    <t>Other (specify): Flue gas conditioning</t>
  </si>
  <si>
    <t>East Bend Station</t>
  </si>
  <si>
    <t>Electrostatic precipitator, hot side, w/ flue gas conditioning</t>
  </si>
  <si>
    <t>W H Zimmer</t>
  </si>
  <si>
    <t>Other (specify): Magnesium Hydroxide Injection</t>
  </si>
  <si>
    <t>Belle River</t>
  </si>
  <si>
    <t>MI</t>
  </si>
  <si>
    <t>BR2-Config</t>
  </si>
  <si>
    <t>H L Spurlock Station</t>
  </si>
  <si>
    <t>Unit 01</t>
  </si>
  <si>
    <t>Other (specify): Wet Limestone Scrubber</t>
  </si>
  <si>
    <t>Wet electrostatic precipitator</t>
  </si>
  <si>
    <t>Unit 03</t>
  </si>
  <si>
    <t>Other (specify): Dry Lime Scrubber</t>
  </si>
  <si>
    <t>Other (specify): Pulse Jet Fabric Filter</t>
  </si>
  <si>
    <t>Unit 04</t>
  </si>
  <si>
    <t>Trimble Co.</t>
  </si>
  <si>
    <t>TC01</t>
  </si>
  <si>
    <t>Other (specify): Sorbent injection for SO3 reduction</t>
  </si>
  <si>
    <t>Colstrip</t>
  </si>
  <si>
    <t>MT</t>
  </si>
  <si>
    <t>Unit3</t>
  </si>
  <si>
    <t>R.M. Schahfer</t>
  </si>
  <si>
    <t>R.M.0014</t>
  </si>
  <si>
    <t>R.M.0018</t>
  </si>
  <si>
    <t>Sherburne County</t>
  </si>
  <si>
    <t>Nebraska City</t>
  </si>
  <si>
    <t>NC2</t>
  </si>
  <si>
    <t>A. B. Brown Generating Station</t>
  </si>
  <si>
    <t>2Config</t>
  </si>
  <si>
    <t>Other (specify): Dual Alkali scrubber</t>
  </si>
  <si>
    <t>Welsh</t>
  </si>
  <si>
    <t>WE-1</t>
  </si>
  <si>
    <t>Monticello</t>
  </si>
  <si>
    <t>Rockport</t>
  </si>
  <si>
    <t>RP-2</t>
  </si>
  <si>
    <t>Fayette Power Project</t>
  </si>
  <si>
    <t>Oak Grove</t>
  </si>
  <si>
    <t>OG1</t>
  </si>
  <si>
    <t>Scherer</t>
  </si>
  <si>
    <t>GA</t>
  </si>
  <si>
    <t>Intermountain Power Project</t>
  </si>
  <si>
    <t>UT</t>
  </si>
  <si>
    <t>U1</t>
  </si>
  <si>
    <t>R D Green</t>
  </si>
  <si>
    <t>bituminous,  Petroleum coke</t>
  </si>
  <si>
    <t>Rawhide</t>
  </si>
  <si>
    <t>Rawhide101</t>
  </si>
  <si>
    <t>D B Wilson</t>
  </si>
  <si>
    <t>Twin Oaks Power One</t>
  </si>
  <si>
    <t>J K Spruce</t>
  </si>
  <si>
    <t>Cope</t>
  </si>
  <si>
    <t>COP001</t>
  </si>
  <si>
    <t>Other (specify): Dry Scrubber</t>
  </si>
  <si>
    <t>Clover</t>
  </si>
  <si>
    <t>Richard Gorsuch</t>
  </si>
  <si>
    <t>UNIT3</t>
  </si>
  <si>
    <t>Neil Simpson II</t>
  </si>
  <si>
    <t>WY</t>
  </si>
  <si>
    <t>NS2Cfg</t>
  </si>
  <si>
    <t>Bonanza Power Plant</t>
  </si>
  <si>
    <t>1-1</t>
  </si>
  <si>
    <t>Bituminous</t>
  </si>
  <si>
    <t>Springerville</t>
  </si>
  <si>
    <t>ACE Cogeneration Company</t>
  </si>
  <si>
    <t>CA</t>
  </si>
  <si>
    <t>Config 1</t>
  </si>
  <si>
    <t>Logan Generating Plant</t>
  </si>
  <si>
    <t>NJ</t>
  </si>
  <si>
    <t>Unit1</t>
  </si>
  <si>
    <t>Cogentrix Virginia Leasing Corporation</t>
  </si>
  <si>
    <t>GEN1</t>
  </si>
  <si>
    <t>GEN2</t>
  </si>
  <si>
    <t>John B Rich Memorial Power Station</t>
  </si>
  <si>
    <t>CFB1</t>
  </si>
  <si>
    <t>coal refuse (culm or gob)</t>
  </si>
  <si>
    <t>CFB2</t>
  </si>
  <si>
    <t>Colver Power Project</t>
  </si>
  <si>
    <t>AAB01</t>
  </si>
  <si>
    <t>Grant Town Power Plant</t>
  </si>
  <si>
    <t>Central Power and Lime</t>
  </si>
  <si>
    <t>Foster Wheeler Mt Carmel Cogen</t>
  </si>
  <si>
    <t>SG-101</t>
  </si>
  <si>
    <t>James River Cogeneration Co</t>
  </si>
  <si>
    <t>UNIT1</t>
  </si>
  <si>
    <t>UNIT2</t>
  </si>
  <si>
    <t>Edgecombe Genco, LLC</t>
  </si>
  <si>
    <t>Gen 1</t>
  </si>
  <si>
    <t>Gen 2</t>
  </si>
  <si>
    <t>Chambers Cogeneration LP</t>
  </si>
  <si>
    <t>Boil 1</t>
  </si>
  <si>
    <t>Boil 2</t>
  </si>
  <si>
    <t>Ebensburg Power Company</t>
  </si>
  <si>
    <t>EPC01</t>
  </si>
  <si>
    <t>Cambria Cogen</t>
  </si>
  <si>
    <t>coal refuse (culm or gob),  other--natural gas</t>
  </si>
  <si>
    <t>AES Shady Point,LLC</t>
  </si>
  <si>
    <t>Cedar Bay Generating Company L.P.</t>
  </si>
  <si>
    <t>CBA1</t>
  </si>
  <si>
    <t>CBB1</t>
  </si>
  <si>
    <t>CBC1</t>
  </si>
  <si>
    <t>AES Hawaii</t>
  </si>
  <si>
    <t>HI</t>
  </si>
  <si>
    <t>AES Thames</t>
  </si>
  <si>
    <t>A</t>
  </si>
  <si>
    <t>B</t>
  </si>
  <si>
    <t>AES Beaver Valley</t>
  </si>
  <si>
    <t>5</t>
  </si>
  <si>
    <t>AES Warrior Run Cogeneration Facility</t>
  </si>
  <si>
    <t>BLR1</t>
  </si>
  <si>
    <t>Morgantown Energy Facility</t>
  </si>
  <si>
    <t>Unit 1&amp;2</t>
  </si>
  <si>
    <t>Rio Bravo Jasmin</t>
  </si>
  <si>
    <t>Rio Bravo Poso</t>
  </si>
  <si>
    <t>Hopewell</t>
  </si>
  <si>
    <t>1 &amp; 2</t>
  </si>
  <si>
    <t>Southampton Power Station</t>
  </si>
  <si>
    <t>Unit 1 &amp; 2</t>
  </si>
  <si>
    <t>Colstrip Energy LP</t>
  </si>
  <si>
    <t>Config1</t>
  </si>
  <si>
    <t>Silver Bay Power</t>
  </si>
  <si>
    <t>Kline Township Cogen Facility</t>
  </si>
  <si>
    <t>WPS Westwood Generation, LLC</t>
  </si>
  <si>
    <t>BG1</t>
  </si>
  <si>
    <t>BG2</t>
  </si>
  <si>
    <t>TES Filer City Station</t>
  </si>
  <si>
    <t>TES1-Conf</t>
  </si>
  <si>
    <t>other--Fuel Type 1 - Coal/Coke/TDF
Fuel Type 2 - Wood Chips</t>
  </si>
  <si>
    <t>TES2-Conf</t>
  </si>
  <si>
    <t>other--Fuel Type 1 - Coal/Coke/TDF
Fuel Type 2 - Wood Chip</t>
  </si>
  <si>
    <t>Northampton Generating Company, L.P.</t>
  </si>
  <si>
    <t>Sunnyside Cogen Associates</t>
  </si>
  <si>
    <t>Other (specify): CFB</t>
  </si>
  <si>
    <t>Other (specify): Limestone Sorbent Injection</t>
  </si>
  <si>
    <t>Scrubgrass Generating Company L.P.</t>
  </si>
  <si>
    <t>Mecklenburg Power Station</t>
  </si>
  <si>
    <t>Sandow Station</t>
  </si>
  <si>
    <t>5B</t>
  </si>
  <si>
    <t>Roanoke Valley I</t>
  </si>
  <si>
    <t>Boiler 1</t>
  </si>
  <si>
    <t>Spruance Genco, LLC</t>
  </si>
  <si>
    <t>GEN3</t>
  </si>
  <si>
    <t>GEN4</t>
  </si>
  <si>
    <t>Piney Creek Project</t>
  </si>
  <si>
    <t>BRBRI</t>
  </si>
  <si>
    <t>bituminous,  synfuel</t>
  </si>
  <si>
    <t>Birchwood Power Facility</t>
  </si>
  <si>
    <t>1A</t>
  </si>
  <si>
    <t>Mt. Poso Cogeneration</t>
  </si>
  <si>
    <t>01</t>
  </si>
  <si>
    <t>St. Nicholas Cogen Project</t>
  </si>
  <si>
    <t>Roanoke Valley II</t>
  </si>
  <si>
    <t>Boiler 2</t>
  </si>
  <si>
    <t>Red Hills Generating Facility</t>
  </si>
  <si>
    <t>MS</t>
  </si>
  <si>
    <t>Other (specify): Fabric Filter Baghouse</t>
  </si>
  <si>
    <t>Wygen 1</t>
  </si>
  <si>
    <t>WYG1Cfg</t>
  </si>
  <si>
    <t>Hardin Generator Project</t>
  </si>
  <si>
    <t>PC1</t>
  </si>
  <si>
    <t>Other (specify): Flue Gas Desulfurization</t>
  </si>
  <si>
    <t>TS Power Plant</t>
  </si>
  <si>
    <t>TSPower</t>
  </si>
  <si>
    <t>Wygen 2</t>
  </si>
  <si>
    <t>WYG2Cfg</t>
  </si>
  <si>
    <t>AES Puerto Rico Cogeneration Facility</t>
  </si>
  <si>
    <t>PR</t>
  </si>
  <si>
    <t>Summary of UPLs using  emission averages</t>
  </si>
  <si>
    <t>Pollutant</t>
  </si>
  <si>
    <t>Mean (lb/MMBtu)</t>
  </si>
  <si>
    <t>UPL (lb/MMBtu)</t>
  </si>
  <si>
    <t>Emissions (lb/MMBtu)</t>
  </si>
  <si>
    <t>Indiantown Cogeneration L.P.</t>
  </si>
  <si>
    <t>Dallman</t>
  </si>
  <si>
    <t>Duck Creek</t>
  </si>
  <si>
    <t>ORIS/Facility/Unit</t>
  </si>
  <si>
    <t>34</t>
  </si>
  <si>
    <t>Unit 5</t>
  </si>
  <si>
    <t>Runs</t>
  </si>
  <si>
    <t>ni = number test runs =</t>
  </si>
  <si>
    <t>Floor = 12% of EGU population</t>
  </si>
  <si>
    <t>Total Number of sources =</t>
  </si>
  <si>
    <t>n =Total # test runs =</t>
  </si>
  <si>
    <t>UPL Pooled Variance=</t>
  </si>
  <si>
    <t>This step is for QC only:</t>
  </si>
  <si>
    <t>means</t>
  </si>
  <si>
    <t>Mean =</t>
  </si>
  <si>
    <t xml:space="preserve">Pooled Variance = </t>
  </si>
  <si>
    <t>m= number future runs =</t>
  </si>
  <si>
    <t>Term1</t>
  </si>
  <si>
    <t>Term2</t>
  </si>
  <si>
    <t>Squared root Term2</t>
  </si>
  <si>
    <t>NOTE: the pvalue for the t-statistic is calculated as: 2*alpha, where 1-alpha is desired confidence, so if 99% confidence is desired then alpha=0.01 and 2*alpha=2*(0.01)</t>
  </si>
  <si>
    <t>t-statistic</t>
  </si>
  <si>
    <t>= quantile t-distribution with df degrees of freedom at .99 confidence level =</t>
  </si>
  <si>
    <t xml:space="preserve">UPL  POOLED VARIANCE = </t>
  </si>
  <si>
    <t/>
  </si>
  <si>
    <t>Other (specify): Cyclone Venturi Scrubber</t>
  </si>
  <si>
    <t>Seminole Generating Station</t>
  </si>
  <si>
    <t>C D McIntosh Jr</t>
  </si>
  <si>
    <t>Packed type</t>
  </si>
  <si>
    <t>George Neal North</t>
  </si>
  <si>
    <t>Laskin Energy Center</t>
  </si>
  <si>
    <t>LEC1</t>
  </si>
  <si>
    <t>Other (specify): Wet Scrubber</t>
  </si>
  <si>
    <t>LEC2</t>
  </si>
  <si>
    <t>Hibbard Energy Center</t>
  </si>
  <si>
    <t>HREC3</t>
  </si>
  <si>
    <t>HREC4</t>
  </si>
  <si>
    <t>Allen S King</t>
  </si>
  <si>
    <t>Jack Watson</t>
  </si>
  <si>
    <t>H.F. Lee Plant</t>
  </si>
  <si>
    <t>Lee_Cfg_1</t>
  </si>
  <si>
    <t>Lee_Cfg_3b</t>
  </si>
  <si>
    <t>L.V. Sutton Electric Plant</t>
  </si>
  <si>
    <t>Sut_Cfg_1</t>
  </si>
  <si>
    <t>Dan River</t>
  </si>
  <si>
    <t>W. S. Lee</t>
  </si>
  <si>
    <t>W. A. Parish</t>
  </si>
  <si>
    <t>WAP5</t>
  </si>
  <si>
    <t>WAP6</t>
  </si>
  <si>
    <t>WAP7</t>
  </si>
  <si>
    <t>WAP8</t>
  </si>
  <si>
    <t>Willow Island</t>
  </si>
  <si>
    <t>White Bluff</t>
  </si>
  <si>
    <t>AR</t>
  </si>
  <si>
    <t>Other (specify): Limestone scrubbant</t>
  </si>
  <si>
    <t>Jeffrey Energy Center</t>
  </si>
  <si>
    <t>Coronado Generating Station</t>
  </si>
  <si>
    <t>U1B</t>
  </si>
  <si>
    <t>Independence</t>
  </si>
  <si>
    <t>Sikeston Power Station</t>
  </si>
  <si>
    <t>Hugo</t>
  </si>
  <si>
    <t>Other (specify): Cold-side ESP</t>
  </si>
  <si>
    <t>George Neal South</t>
  </si>
  <si>
    <t>North Valmy</t>
  </si>
  <si>
    <t>Port of Stockton District Energy Facility</t>
  </si>
  <si>
    <t>Panther Creek Energy Facility</t>
  </si>
  <si>
    <t>Unit's Boiler Count</t>
  </si>
  <si>
    <t>Shared stack</t>
  </si>
  <si>
    <t>CO lb/MMBtu</t>
  </si>
  <si>
    <t>CO lb/MW</t>
  </si>
  <si>
    <t>New</t>
  </si>
  <si>
    <t>Number of units in the floor</t>
  </si>
  <si>
    <t>Existing</t>
  </si>
  <si>
    <t>Mean (lb/MW)</t>
  </si>
  <si>
    <t>UPL (lb/MW)</t>
  </si>
  <si>
    <t>Emissions (lb/MW)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</si>
</sst>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000"/>
    <numFmt numFmtId="166" formatCode="0.000000E+00"/>
    <numFmt numFmtId="167" formatCode="0.0000E+00"/>
    <numFmt numFmtId="168" formatCode="0.0000"/>
    <numFmt numFmtId="169" formatCode="dd\-mmm\-yy"/>
  </numFmts>
  <fonts count="19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MS Sans Serif"/>
      <family val="2"/>
    </font>
    <font>
      <sz val="10"/>
      <color theme="1"/>
      <name val="MS Sans Serif"/>
      <family val="2"/>
    </font>
    <font>
      <sz val="10"/>
      <color rgb="FFFF0000"/>
      <name val="MS Sans Serif"/>
      <family val="2"/>
    </font>
    <font>
      <sz val="10"/>
      <color rgb="FF000000"/>
      <name val="MS Sans Serif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MS Sans Serif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2" fillId="0" borderId="0"/>
  </cellStyleXfs>
  <cellXfs count="169">
    <xf numFmtId="0" fontId="0" fillId="0" borderId="0" xfId="0"/>
    <xf numFmtId="0" fontId="1" fillId="0" borderId="0" xfId="0" applyFont="1" applyFill="1"/>
    <xf numFmtId="0" fontId="11" fillId="0" borderId="0" xfId="0" applyFont="1" applyFill="1"/>
    <xf numFmtId="0" fontId="2" fillId="0" borderId="0" xfId="0" applyFont="1" applyFill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165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quotePrefix="1" applyNumberForma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0" fillId="0" borderId="0" xfId="0" applyFill="1" applyBorder="1"/>
    <xf numFmtId="166" fontId="0" fillId="0" borderId="0" xfId="0" quotePrefix="1" applyNumberFormat="1" applyFill="1"/>
    <xf numFmtId="0" fontId="0" fillId="0" borderId="0" xfId="0" applyFill="1"/>
    <xf numFmtId="166" fontId="2" fillId="0" borderId="0" xfId="0" quotePrefix="1" applyNumberFormat="1" applyFont="1" applyFill="1"/>
    <xf numFmtId="0" fontId="6" fillId="0" borderId="0" xfId="1" applyFont="1" applyFill="1" applyBorder="1" applyAlignment="1" applyProtection="1">
      <alignment horizontal="right" vertical="center" wrapText="1"/>
    </xf>
    <xf numFmtId="11" fontId="6" fillId="0" borderId="2" xfId="0" applyNumberFormat="1" applyFont="1" applyFill="1" applyBorder="1" applyAlignment="1" applyProtection="1">
      <alignment vertical="center" wrapText="1"/>
    </xf>
    <xf numFmtId="166" fontId="5" fillId="0" borderId="0" xfId="0" applyNumberFormat="1" applyFont="1" applyFill="1" applyAlignment="1" applyProtection="1">
      <alignment horizontal="right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166" fontId="5" fillId="0" borderId="0" xfId="0" quotePrefix="1" applyNumberFormat="1" applyFont="1" applyFill="1"/>
    <xf numFmtId="0" fontId="6" fillId="0" borderId="1" xfId="1" applyFont="1" applyFill="1" applyBorder="1" applyAlignment="1" applyProtection="1">
      <alignment horizontal="right" vertical="center" wrapText="1"/>
    </xf>
    <xf numFmtId="166" fontId="2" fillId="0" borderId="1" xfId="0" quotePrefix="1" applyNumberFormat="1" applyFont="1" applyFill="1" applyBorder="1"/>
    <xf numFmtId="0" fontId="0" fillId="0" borderId="0" xfId="0" applyFill="1" applyAlignment="1">
      <alignment horizont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66" fontId="5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right" vertical="center" wrapText="1"/>
    </xf>
    <xf numFmtId="0" fontId="6" fillId="0" borderId="1" xfId="1" applyNumberFormat="1" applyFont="1" applyFill="1" applyBorder="1" applyAlignment="1" applyProtection="1">
      <alignment vertical="center" wrapText="1"/>
    </xf>
    <xf numFmtId="11" fontId="6" fillId="0" borderId="1" xfId="1" applyNumberFormat="1" applyFont="1" applyFill="1" applyBorder="1" applyAlignment="1" applyProtection="1">
      <alignment horizontal="right" vertical="center" wrapText="1"/>
    </xf>
    <xf numFmtId="11" fontId="0" fillId="0" borderId="0" xfId="0" applyNumberFormat="1" applyFill="1"/>
    <xf numFmtId="0" fontId="6" fillId="0" borderId="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2" fontId="0" fillId="0" borderId="0" xfId="0" applyNumberFormat="1" applyFill="1" applyBorder="1"/>
    <xf numFmtId="0" fontId="7" fillId="0" borderId="0" xfId="0" applyFont="1" applyFill="1"/>
    <xf numFmtId="0" fontId="0" fillId="0" borderId="0" xfId="0" applyFill="1" applyAlignment="1">
      <alignment horizontal="center" vertical="center" wrapText="1"/>
    </xf>
    <xf numFmtId="0" fontId="7" fillId="0" borderId="0" xfId="0" quotePrefix="1" applyFont="1" applyFill="1"/>
    <xf numFmtId="1" fontId="0" fillId="0" borderId="0" xfId="0" quotePrefix="1" applyNumberFormat="1" applyFill="1"/>
    <xf numFmtId="2" fontId="0" fillId="0" borderId="0" xfId="0" applyNumberFormat="1" applyFill="1"/>
    <xf numFmtId="167" fontId="0" fillId="0" borderId="0" xfId="0" applyNumberFormat="1" applyFill="1"/>
    <xf numFmtId="168" fontId="0" fillId="0" borderId="0" xfId="0" applyNumberFormat="1" applyFill="1"/>
    <xf numFmtId="0" fontId="0" fillId="0" borderId="0" xfId="0" quotePrefix="1" applyFill="1" applyAlignment="1">
      <alignment wrapText="1"/>
    </xf>
    <xf numFmtId="166" fontId="0" fillId="0" borderId="0" xfId="0" applyNumberFormat="1" applyFill="1"/>
    <xf numFmtId="165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quotePrefix="1" applyFill="1"/>
    <xf numFmtId="0" fontId="1" fillId="0" borderId="0" xfId="0" applyFont="1" applyFill="1" applyBorder="1" applyAlignment="1" applyProtection="1">
      <alignment horizontal="center" vertical="center"/>
    </xf>
    <xf numFmtId="164" fontId="2" fillId="0" borderId="0" xfId="0" applyNumberFormat="1" applyFont="1" applyFill="1"/>
    <xf numFmtId="2" fontId="2" fillId="0" borderId="0" xfId="0" applyNumberFormat="1" applyFont="1" applyFill="1"/>
    <xf numFmtId="11" fontId="2" fillId="0" borderId="0" xfId="0" applyNumberFormat="1" applyFont="1" applyFill="1"/>
    <xf numFmtId="0" fontId="13" fillId="0" borderId="0" xfId="0" applyFont="1" applyFill="1"/>
    <xf numFmtId="14" fontId="13" fillId="0" borderId="0" xfId="0" applyNumberFormat="1" applyFont="1" applyFill="1" applyAlignment="1" applyProtection="1">
      <alignment vertical="center"/>
    </xf>
    <xf numFmtId="0" fontId="13" fillId="0" borderId="0" xfId="0" applyFont="1" applyFill="1" applyAlignment="1"/>
    <xf numFmtId="0" fontId="1" fillId="0" borderId="0" xfId="0" applyNumberFormat="1" applyFont="1" applyFill="1" applyAlignment="1">
      <alignment horizontal="center"/>
    </xf>
    <xf numFmtId="0" fontId="13" fillId="0" borderId="0" xfId="0" quotePrefix="1" applyNumberFormat="1" applyFont="1" applyFill="1" applyAlignment="1">
      <alignment horizontal="center"/>
    </xf>
    <xf numFmtId="0" fontId="14" fillId="0" borderId="0" xfId="0" applyFont="1" applyFill="1"/>
    <xf numFmtId="0" fontId="2" fillId="0" borderId="3" xfId="0" applyFont="1" applyFill="1" applyBorder="1"/>
    <xf numFmtId="0" fontId="13" fillId="0" borderId="3" xfId="0" quotePrefix="1" applyNumberFormat="1" applyFont="1" applyFill="1" applyBorder="1" applyAlignment="1">
      <alignment horizontal="center"/>
    </xf>
    <xf numFmtId="164" fontId="2" fillId="0" borderId="3" xfId="0" applyNumberFormat="1" applyFont="1" applyFill="1" applyBorder="1"/>
    <xf numFmtId="0" fontId="13" fillId="0" borderId="3" xfId="0" applyFont="1" applyFill="1" applyBorder="1"/>
    <xf numFmtId="14" fontId="13" fillId="0" borderId="3" xfId="0" applyNumberFormat="1" applyFont="1" applyFill="1" applyBorder="1" applyAlignment="1" applyProtection="1">
      <alignment vertical="center"/>
    </xf>
    <xf numFmtId="166" fontId="1" fillId="0" borderId="0" xfId="0" applyNumberFormat="1" applyFont="1" applyFill="1"/>
    <xf numFmtId="166" fontId="2" fillId="0" borderId="0" xfId="0" applyNumberFormat="1" applyFont="1" applyFill="1"/>
    <xf numFmtId="166" fontId="2" fillId="0" borderId="3" xfId="0" applyNumberFormat="1" applyFont="1" applyFill="1" applyBorder="1"/>
    <xf numFmtId="166" fontId="15" fillId="0" borderId="0" xfId="0" applyNumberFormat="1" applyFont="1" applyFill="1" applyAlignment="1" applyProtection="1">
      <alignment horizontal="right" vertical="center" wrapText="1"/>
    </xf>
    <xf numFmtId="166" fontId="15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Fill="1"/>
    <xf numFmtId="11" fontId="10" fillId="0" borderId="0" xfId="0" applyNumberFormat="1" applyFont="1" applyFill="1"/>
    <xf numFmtId="165" fontId="0" fillId="0" borderId="0" xfId="0" applyNumberFormat="1" applyFill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quotePrefix="1" applyNumberFormat="1" applyFill="1" applyAlignment="1">
      <alignment horizontal="center" wrapText="1"/>
    </xf>
    <xf numFmtId="11" fontId="17" fillId="0" borderId="3" xfId="0" applyNumberFormat="1" applyFont="1" applyFill="1" applyBorder="1" applyAlignment="1" applyProtection="1">
      <alignment vertical="center" wrapText="1"/>
    </xf>
    <xf numFmtId="0" fontId="17" fillId="0" borderId="0" xfId="1" applyFont="1" applyFill="1" applyBorder="1" applyAlignment="1" applyProtection="1">
      <alignment horizontal="left" vertical="center" wrapText="1"/>
    </xf>
    <xf numFmtId="0" fontId="17" fillId="0" borderId="0" xfId="1" applyFont="1" applyFill="1" applyBorder="1" applyAlignment="1" applyProtection="1">
      <alignment horizontal="right" vertical="center" wrapText="1"/>
    </xf>
    <xf numFmtId="0" fontId="17" fillId="0" borderId="3" xfId="1" applyFont="1" applyFill="1" applyBorder="1" applyAlignment="1" applyProtection="1">
      <alignment horizontal="right" vertical="center" wrapText="1"/>
    </xf>
    <xf numFmtId="0" fontId="17" fillId="0" borderId="3" xfId="0" applyNumberFormat="1" applyFont="1" applyFill="1" applyBorder="1" applyAlignment="1" applyProtection="1">
      <alignment vertical="center" wrapText="1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17" fillId="0" borderId="3" xfId="1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166" fontId="13" fillId="0" borderId="0" xfId="0" quotePrefix="1" applyNumberFormat="1" applyFont="1" applyFill="1"/>
    <xf numFmtId="0" fontId="17" fillId="0" borderId="3" xfId="0" applyFont="1" applyFill="1" applyBorder="1" applyAlignment="1" applyProtection="1">
      <alignment horizontal="right" vertical="center" wrapText="1"/>
    </xf>
    <xf numFmtId="166" fontId="2" fillId="0" borderId="0" xfId="0" applyNumberFormat="1" applyFont="1" applyFill="1" applyAlignment="1" applyProtection="1">
      <alignment horizontal="right" vertical="center" wrapText="1"/>
    </xf>
    <xf numFmtId="166" fontId="13" fillId="0" borderId="3" xfId="0" quotePrefix="1" applyNumberFormat="1" applyFont="1" applyFill="1" applyBorder="1"/>
    <xf numFmtId="0" fontId="17" fillId="0" borderId="3" xfId="1" applyNumberFormat="1" applyFont="1" applyFill="1" applyBorder="1" applyAlignment="1" applyProtection="1">
      <alignment vertical="center" wrapText="1"/>
    </xf>
    <xf numFmtId="11" fontId="0" fillId="0" borderId="3" xfId="0" applyNumberFormat="1" applyFill="1" applyBorder="1"/>
    <xf numFmtId="11" fontId="17" fillId="0" borderId="3" xfId="1" applyNumberFormat="1" applyFont="1" applyFill="1" applyBorder="1" applyAlignment="1" applyProtection="1">
      <alignment horizontal="right" vertical="center" wrapText="1"/>
    </xf>
    <xf numFmtId="0" fontId="17" fillId="0" borderId="0" xfId="0" applyNumberFormat="1" applyFont="1" applyFill="1" applyBorder="1" applyAlignment="1" applyProtection="1">
      <alignment vertical="center" wrapText="1"/>
    </xf>
    <xf numFmtId="11" fontId="17" fillId="0" borderId="4" xfId="0" applyNumberFormat="1" applyFont="1" applyFill="1" applyBorder="1" applyAlignment="1" applyProtection="1">
      <alignment vertical="center" wrapText="1"/>
    </xf>
    <xf numFmtId="0" fontId="17" fillId="0" borderId="5" xfId="1" applyFont="1" applyFill="1" applyBorder="1" applyAlignment="1" applyProtection="1">
      <alignment horizontal="right" vertical="center" wrapText="1"/>
    </xf>
    <xf numFmtId="11" fontId="17" fillId="0" borderId="6" xfId="0" applyNumberFormat="1" applyFont="1" applyFill="1" applyBorder="1" applyAlignment="1" applyProtection="1">
      <alignment vertical="center" wrapText="1"/>
    </xf>
    <xf numFmtId="0" fontId="17" fillId="0" borderId="3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167" fontId="17" fillId="0" borderId="3" xfId="0" applyNumberFormat="1" applyFont="1" applyFill="1" applyBorder="1" applyAlignment="1" applyProtection="1">
      <alignment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/>
    <xf numFmtId="1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quotePrefix="1" applyNumberFormat="1" applyFont="1" applyFill="1" applyAlignment="1">
      <alignment horizontal="center"/>
    </xf>
    <xf numFmtId="0" fontId="1" fillId="0" borderId="0" xfId="0" quotePrefix="1" applyNumberFormat="1" applyFont="1" applyFill="1"/>
    <xf numFmtId="166" fontId="1" fillId="0" borderId="0" xfId="0" applyNumberFormat="1" applyFont="1" applyFill="1" applyAlignment="1">
      <alignment horizont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right" vertical="center"/>
    </xf>
    <xf numFmtId="0" fontId="15" fillId="0" borderId="0" xfId="0" applyFont="1" applyFill="1" applyAlignment="1" applyProtection="1">
      <alignment horizontal="center" vertical="center"/>
    </xf>
    <xf numFmtId="1" fontId="2" fillId="0" borderId="0" xfId="1" quotePrefix="1" applyNumberFormat="1" applyFont="1" applyFill="1" applyAlignment="1"/>
    <xf numFmtId="0" fontId="2" fillId="0" borderId="0" xfId="1" applyFont="1" applyFill="1" applyAlignment="1"/>
    <xf numFmtId="166" fontId="2" fillId="0" borderId="0" xfId="1" applyNumberFormat="1" applyFont="1" applyFill="1" applyAlignment="1"/>
    <xf numFmtId="0" fontId="2" fillId="0" borderId="0" xfId="1" quotePrefix="1" applyNumberFormat="1" applyFont="1" applyFill="1" applyAlignment="1"/>
    <xf numFmtId="169" fontId="15" fillId="0" borderId="0" xfId="0" applyNumberFormat="1" applyFont="1" applyFill="1" applyAlignment="1" applyProtection="1">
      <alignment horizontal="right" vertical="center"/>
    </xf>
    <xf numFmtId="166" fontId="2" fillId="0" borderId="0" xfId="1" quotePrefix="1" applyNumberFormat="1" applyFont="1" applyFill="1" applyAlignment="1"/>
    <xf numFmtId="0" fontId="12" fillId="0" borderId="0" xfId="0" applyFont="1" applyFill="1"/>
    <xf numFmtId="0" fontId="13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 applyProtection="1">
      <alignment vertical="center"/>
    </xf>
    <xf numFmtId="0" fontId="13" fillId="0" borderId="0" xfId="0" applyFont="1" applyFill="1" applyAlignment="1">
      <alignment horizontal="center"/>
    </xf>
    <xf numFmtId="0" fontId="2" fillId="0" borderId="0" xfId="0" applyNumberFormat="1" applyFont="1" applyFill="1"/>
    <xf numFmtId="0" fontId="15" fillId="0" borderId="3" xfId="0" applyFont="1" applyFill="1" applyBorder="1" applyAlignment="1" applyProtection="1">
      <alignment vertical="center"/>
    </xf>
    <xf numFmtId="0" fontId="15" fillId="0" borderId="3" xfId="0" applyFont="1" applyFill="1" applyBorder="1" applyAlignment="1" applyProtection="1">
      <alignment horizontal="right" vertical="center"/>
    </xf>
    <xf numFmtId="0" fontId="15" fillId="0" borderId="3" xfId="0" applyFont="1" applyFill="1" applyBorder="1" applyAlignment="1" applyProtection="1">
      <alignment horizontal="center" vertical="center"/>
    </xf>
    <xf numFmtId="169" fontId="15" fillId="0" borderId="3" xfId="0" applyNumberFormat="1" applyFont="1" applyFill="1" applyBorder="1" applyAlignment="1" applyProtection="1">
      <alignment horizontal="right" vertical="center"/>
    </xf>
    <xf numFmtId="0" fontId="13" fillId="0" borderId="3" xfId="0" applyNumberFormat="1" applyFont="1" applyFill="1" applyBorder="1" applyAlignment="1">
      <alignment horizontal="center"/>
    </xf>
    <xf numFmtId="0" fontId="2" fillId="0" borderId="3" xfId="0" applyNumberFormat="1" applyFont="1" applyFill="1" applyBorder="1"/>
    <xf numFmtId="0" fontId="13" fillId="0" borderId="3" xfId="0" applyFont="1" applyFill="1" applyBorder="1" applyAlignment="1"/>
    <xf numFmtId="14" fontId="2" fillId="0" borderId="3" xfId="0" applyNumberFormat="1" applyFont="1" applyFill="1" applyBorder="1" applyAlignment="1" applyProtection="1">
      <alignment vertical="center"/>
    </xf>
    <xf numFmtId="166" fontId="13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1" fontId="0" fillId="0" borderId="0" xfId="0" applyNumberFormat="1" applyFill="1" applyBorder="1"/>
    <xf numFmtId="11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167" fontId="2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167" fontId="11" fillId="0" borderId="0" xfId="0" applyNumberFormat="1" applyFont="1" applyFill="1"/>
    <xf numFmtId="2" fontId="1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 horizontal="center" vertical="center" wrapText="1"/>
    </xf>
    <xf numFmtId="167" fontId="11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center"/>
    </xf>
    <xf numFmtId="167" fontId="11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Continuous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Continuous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 vertical="center" wrapText="1"/>
    </xf>
    <xf numFmtId="0" fontId="9" fillId="0" borderId="0" xfId="0" quotePrefix="1" applyNumberFormat="1" applyFont="1" applyFill="1" applyAlignment="1">
      <alignment horizontal="center" wrapText="1"/>
    </xf>
    <xf numFmtId="0" fontId="9" fillId="0" borderId="0" xfId="0" quotePrefix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w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wmf"/><Relationship Id="rId5" Type="http://schemas.openxmlformats.org/officeDocument/2006/relationships/image" Target="../media/image5.emf"/><Relationship Id="rId10" Type="http://schemas.openxmlformats.org/officeDocument/2006/relationships/image" Target="../media/image9.emf"/><Relationship Id="rId4" Type="http://schemas.openxmlformats.org/officeDocument/2006/relationships/image" Target="../media/image4.emf"/><Relationship Id="rId9" Type="http://schemas.openxmlformats.org/officeDocument/2006/relationships/image" Target="../media/image10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w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4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wmf"/><Relationship Id="rId5" Type="http://schemas.openxmlformats.org/officeDocument/2006/relationships/image" Target="../media/image5.emf"/><Relationship Id="rId10" Type="http://schemas.openxmlformats.org/officeDocument/2006/relationships/image" Target="../media/image9.emf"/><Relationship Id="rId4" Type="http://schemas.openxmlformats.org/officeDocument/2006/relationships/image" Target="../media/image4.emf"/><Relationship Id="rId9" Type="http://schemas.openxmlformats.org/officeDocument/2006/relationships/image" Target="../media/image10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9.bin"/><Relationship Id="rId3" Type="http://schemas.openxmlformats.org/officeDocument/2006/relationships/oleObject" Target="../embeddings/oleObject14.bin"/><Relationship Id="rId7" Type="http://schemas.openxmlformats.org/officeDocument/2006/relationships/oleObject" Target="../embeddings/oleObject18.bin"/><Relationship Id="rId2" Type="http://schemas.openxmlformats.org/officeDocument/2006/relationships/oleObject" Target="../embeddings/oleObject13.bin"/><Relationship Id="rId1" Type="http://schemas.openxmlformats.org/officeDocument/2006/relationships/vmlDrawing" Target="../drawings/vmlDrawing2.vml"/><Relationship Id="rId6" Type="http://schemas.openxmlformats.org/officeDocument/2006/relationships/oleObject" Target="../embeddings/oleObject17.bin"/><Relationship Id="rId11" Type="http://schemas.openxmlformats.org/officeDocument/2006/relationships/oleObject" Target="../embeddings/oleObject22.bin"/><Relationship Id="rId5" Type="http://schemas.openxmlformats.org/officeDocument/2006/relationships/oleObject" Target="../embeddings/oleObject16.bin"/><Relationship Id="rId10" Type="http://schemas.openxmlformats.org/officeDocument/2006/relationships/oleObject" Target="../embeddings/oleObject21.bin"/><Relationship Id="rId4" Type="http://schemas.openxmlformats.org/officeDocument/2006/relationships/oleObject" Target="../embeddings/oleObject15.bin"/><Relationship Id="rId9" Type="http://schemas.openxmlformats.org/officeDocument/2006/relationships/oleObject" Target="../embeddings/oleObject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9.bin"/><Relationship Id="rId13" Type="http://schemas.openxmlformats.org/officeDocument/2006/relationships/oleObject" Target="../embeddings/oleObject34.bin"/><Relationship Id="rId3" Type="http://schemas.openxmlformats.org/officeDocument/2006/relationships/oleObject" Target="../embeddings/oleObject24.bin"/><Relationship Id="rId7" Type="http://schemas.openxmlformats.org/officeDocument/2006/relationships/oleObject" Target="../embeddings/oleObject28.bin"/><Relationship Id="rId12" Type="http://schemas.openxmlformats.org/officeDocument/2006/relationships/oleObject" Target="../embeddings/oleObject33.bin"/><Relationship Id="rId2" Type="http://schemas.openxmlformats.org/officeDocument/2006/relationships/oleObject" Target="../embeddings/oleObject23.bin"/><Relationship Id="rId1" Type="http://schemas.openxmlformats.org/officeDocument/2006/relationships/vmlDrawing" Target="../drawings/vmlDrawing3.vml"/><Relationship Id="rId6" Type="http://schemas.openxmlformats.org/officeDocument/2006/relationships/oleObject" Target="../embeddings/oleObject27.bin"/><Relationship Id="rId11" Type="http://schemas.openxmlformats.org/officeDocument/2006/relationships/oleObject" Target="../embeddings/oleObject32.bin"/><Relationship Id="rId5" Type="http://schemas.openxmlformats.org/officeDocument/2006/relationships/oleObject" Target="../embeddings/oleObject26.bin"/><Relationship Id="rId10" Type="http://schemas.openxmlformats.org/officeDocument/2006/relationships/oleObject" Target="../embeddings/oleObject31.bin"/><Relationship Id="rId4" Type="http://schemas.openxmlformats.org/officeDocument/2006/relationships/oleObject" Target="../embeddings/oleObject25.bin"/><Relationship Id="rId9" Type="http://schemas.openxmlformats.org/officeDocument/2006/relationships/oleObject" Target="../embeddings/oleObject3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1.bin"/><Relationship Id="rId3" Type="http://schemas.openxmlformats.org/officeDocument/2006/relationships/oleObject" Target="../embeddings/oleObject36.bin"/><Relationship Id="rId7" Type="http://schemas.openxmlformats.org/officeDocument/2006/relationships/oleObject" Target="../embeddings/oleObject40.bin"/><Relationship Id="rId2" Type="http://schemas.openxmlformats.org/officeDocument/2006/relationships/oleObject" Target="../embeddings/oleObject35.bin"/><Relationship Id="rId1" Type="http://schemas.openxmlformats.org/officeDocument/2006/relationships/vmlDrawing" Target="../drawings/vmlDrawing4.vml"/><Relationship Id="rId6" Type="http://schemas.openxmlformats.org/officeDocument/2006/relationships/oleObject" Target="../embeddings/oleObject39.bin"/><Relationship Id="rId11" Type="http://schemas.openxmlformats.org/officeDocument/2006/relationships/oleObject" Target="../embeddings/oleObject44.bin"/><Relationship Id="rId5" Type="http://schemas.openxmlformats.org/officeDocument/2006/relationships/oleObject" Target="../embeddings/oleObject38.bin"/><Relationship Id="rId10" Type="http://schemas.openxmlformats.org/officeDocument/2006/relationships/oleObject" Target="../embeddings/oleObject43.bin"/><Relationship Id="rId4" Type="http://schemas.openxmlformats.org/officeDocument/2006/relationships/oleObject" Target="../embeddings/oleObject37.bin"/><Relationship Id="rId9" Type="http://schemas.openxmlformats.org/officeDocument/2006/relationships/oleObject" Target="../embeddings/oleObject4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A5" sqref="A5"/>
    </sheetView>
  </sheetViews>
  <sheetFormatPr defaultRowHeight="15"/>
  <cols>
    <col min="1" max="1" width="37.7109375" bestFit="1" customWidth="1"/>
    <col min="2" max="2" width="17.5703125" bestFit="1" customWidth="1"/>
    <col min="3" max="3" width="15.7109375" bestFit="1" customWidth="1"/>
    <col min="4" max="4" width="12.5703125" customWidth="1"/>
    <col min="5" max="5" width="9.140625" customWidth="1"/>
    <col min="6" max="6" width="17.5703125" bestFit="1" customWidth="1"/>
    <col min="7" max="7" width="15.7109375" bestFit="1" customWidth="1"/>
    <col min="8" max="8" width="11.28515625" customWidth="1"/>
  </cols>
  <sheetData>
    <row r="1" spans="1:9" ht="30">
      <c r="A1" s="4" t="s">
        <v>489</v>
      </c>
    </row>
    <row r="2" spans="1:9" ht="15" customHeight="1">
      <c r="A2" s="4"/>
      <c r="C2" s="75"/>
      <c r="D2" s="75"/>
    </row>
    <row r="3" spans="1:9">
      <c r="A3" s="5"/>
      <c r="B3" s="160" t="s">
        <v>566</v>
      </c>
      <c r="C3" s="160"/>
      <c r="D3" s="160"/>
      <c r="E3" s="161"/>
      <c r="F3" s="162" t="s">
        <v>564</v>
      </c>
      <c r="G3" s="162"/>
      <c r="H3" s="162"/>
    </row>
    <row r="4" spans="1:9" ht="45">
      <c r="A4" s="79" t="s">
        <v>490</v>
      </c>
      <c r="B4" s="104" t="s">
        <v>491</v>
      </c>
      <c r="C4" s="104" t="s">
        <v>492</v>
      </c>
      <c r="D4" s="105" t="s">
        <v>565</v>
      </c>
      <c r="E4" s="71"/>
      <c r="F4" s="68" t="s">
        <v>491</v>
      </c>
      <c r="G4" s="68" t="s">
        <v>492</v>
      </c>
      <c r="H4" s="72" t="s">
        <v>565</v>
      </c>
    </row>
    <row r="5" spans="1:9">
      <c r="A5" s="106" t="s">
        <v>562</v>
      </c>
      <c r="B5" s="157">
        <f>+CO_avg_lbMMBtu!D67</f>
        <v>2.4678204919108059E-2</v>
      </c>
      <c r="C5" s="157">
        <f>+CO_avg_lbMMBtu!D100</f>
        <v>6.8161030388729449E-2</v>
      </c>
      <c r="D5" s="107">
        <f>CO_avg_lbMMBtu!D45</f>
        <v>131</v>
      </c>
      <c r="F5" s="150">
        <f>CO_New_lbMMBtu!C65</f>
        <v>1.3142791798097502E-4</v>
      </c>
      <c r="G5" s="149">
        <f>CO_New_lbMMBtu!C98</f>
        <v>1.5449579912957259E-4</v>
      </c>
      <c r="H5" s="31">
        <f>CO_New_lbMMBtu!C43</f>
        <v>1</v>
      </c>
      <c r="I5" s="75"/>
    </row>
    <row r="6" spans="1:9">
      <c r="A6" s="106"/>
      <c r="B6" s="108"/>
      <c r="C6" s="108"/>
      <c r="D6" s="107"/>
      <c r="F6" s="69"/>
      <c r="G6" s="78"/>
      <c r="H6" s="74"/>
    </row>
    <row r="7" spans="1:9">
      <c r="A7" s="109"/>
      <c r="B7" s="163" t="s">
        <v>566</v>
      </c>
      <c r="C7" s="163"/>
      <c r="D7" s="163"/>
      <c r="E7" s="164"/>
      <c r="F7" s="165" t="s">
        <v>564</v>
      </c>
      <c r="G7" s="165"/>
      <c r="H7" s="165"/>
    </row>
    <row r="8" spans="1:9" ht="45">
      <c r="A8" s="79" t="s">
        <v>490</v>
      </c>
      <c r="B8" s="110" t="s">
        <v>567</v>
      </c>
      <c r="C8" s="110" t="s">
        <v>568</v>
      </c>
      <c r="D8" s="111" t="s">
        <v>565</v>
      </c>
      <c r="E8" s="75"/>
      <c r="F8" s="110" t="s">
        <v>567</v>
      </c>
      <c r="G8" s="110" t="s">
        <v>568</v>
      </c>
      <c r="H8" s="111" t="s">
        <v>565</v>
      </c>
    </row>
    <row r="9" spans="1:9">
      <c r="A9" s="106" t="s">
        <v>563</v>
      </c>
      <c r="B9" s="157">
        <f>+CO_avg_lbMW!D67</f>
        <v>0.52002442200824683</v>
      </c>
      <c r="C9" s="157">
        <f>+CO_avg_lbMW!D100</f>
        <v>1.4408975124701799</v>
      </c>
      <c r="D9" s="107">
        <f>CO_avg_lbMW!D45</f>
        <v>131</v>
      </c>
      <c r="F9" s="158">
        <f>CO_New_lbMW!C65</f>
        <v>1.3919262332366602E-3</v>
      </c>
      <c r="G9" s="159">
        <f>CO_New_lbMW!C98</f>
        <v>1.6362334505248964E-3</v>
      </c>
      <c r="H9" s="112">
        <f>CO_New_lbMW!C43</f>
        <v>1</v>
      </c>
      <c r="I9" s="75"/>
    </row>
    <row r="12" spans="1:9">
      <c r="A12" s="5"/>
      <c r="B12" s="144"/>
      <c r="C12" s="144"/>
      <c r="D12" s="73"/>
      <c r="F12" s="143"/>
      <c r="G12" s="143"/>
      <c r="H12" s="143"/>
    </row>
    <row r="13" spans="1:9">
      <c r="A13" s="6"/>
      <c r="B13" s="70"/>
      <c r="C13" s="70"/>
      <c r="D13" s="70"/>
      <c r="E13" s="71"/>
      <c r="F13" s="68"/>
      <c r="G13" s="68"/>
      <c r="H13" s="72"/>
    </row>
    <row r="14" spans="1:9">
      <c r="B14" s="7"/>
      <c r="C14" s="7"/>
      <c r="D14" s="7"/>
      <c r="F14" s="69"/>
      <c r="G14" s="69"/>
      <c r="H14" s="67"/>
    </row>
    <row r="15" spans="1:9">
      <c r="B15" s="7"/>
      <c r="C15" s="7"/>
      <c r="D15" s="7"/>
      <c r="F15" s="69"/>
      <c r="G15" s="69"/>
      <c r="H15" s="67"/>
    </row>
  </sheetData>
  <mergeCells count="4">
    <mergeCell ref="F3:H3"/>
    <mergeCell ref="B12:C12"/>
    <mergeCell ref="F12:H12"/>
    <mergeCell ref="F7:H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119"/>
  <sheetViews>
    <sheetView workbookViewId="0">
      <selection activeCell="A5" sqref="A5"/>
    </sheetView>
  </sheetViews>
  <sheetFormatPr defaultColWidth="24.5703125" defaultRowHeight="15"/>
  <cols>
    <col min="1" max="1" width="24.7109375" style="13" customWidth="1"/>
    <col min="2" max="2" width="24.5703125" style="13" customWidth="1"/>
    <col min="3" max="3" width="24.7109375" style="13" customWidth="1"/>
    <col min="4" max="4" width="17.5703125" style="13" bestFit="1" customWidth="1"/>
    <col min="5" max="5" width="13.42578125" style="13" bestFit="1" customWidth="1"/>
    <col min="6" max="6" width="26.42578125" style="13" bestFit="1" customWidth="1"/>
    <col min="7" max="7" width="19.85546875" style="13" bestFit="1" customWidth="1"/>
    <col min="8" max="8" width="11.42578125" style="13" bestFit="1" customWidth="1"/>
    <col min="9" max="9" width="16.5703125" style="13" bestFit="1" customWidth="1"/>
    <col min="10" max="10" width="15.5703125" style="13" bestFit="1" customWidth="1"/>
    <col min="11" max="11" width="11.42578125" style="13" bestFit="1" customWidth="1"/>
    <col min="12" max="12" width="20.42578125" style="13" bestFit="1" customWidth="1"/>
    <col min="13" max="13" width="16.7109375" style="13" bestFit="1" customWidth="1"/>
    <col min="14" max="14" width="26.85546875" style="13" bestFit="1" customWidth="1"/>
    <col min="15" max="15" width="10.28515625" style="13" bestFit="1" customWidth="1"/>
    <col min="16" max="16" width="15.42578125" style="13" bestFit="1" customWidth="1"/>
    <col min="17" max="17" width="20.140625" style="13" bestFit="1" customWidth="1"/>
    <col min="18" max="18" width="31.5703125" style="13" bestFit="1" customWidth="1"/>
    <col min="19" max="19" width="16.7109375" style="13" bestFit="1" customWidth="1"/>
    <col min="20" max="20" width="31.28515625" style="13" bestFit="1" customWidth="1"/>
    <col min="21" max="21" width="15.5703125" style="13" bestFit="1" customWidth="1"/>
    <col min="22" max="22" width="22.7109375" style="13" bestFit="1" customWidth="1"/>
    <col min="23" max="23" width="11.7109375" style="22" bestFit="1" customWidth="1"/>
    <col min="24" max="24" width="32.42578125" style="22" bestFit="1" customWidth="1"/>
    <col min="25" max="25" width="22.7109375" style="22" bestFit="1" customWidth="1"/>
    <col min="26" max="26" width="23.42578125" style="22" bestFit="1" customWidth="1"/>
    <col min="27" max="27" width="13.28515625" style="22" bestFit="1" customWidth="1"/>
    <col min="28" max="29" width="30.28515625" style="22" bestFit="1" customWidth="1"/>
    <col min="30" max="30" width="10.28515625" style="22" bestFit="1" customWidth="1"/>
    <col min="31" max="32" width="25.85546875" style="22" bestFit="1" customWidth="1"/>
    <col min="33" max="33" width="10.28515625" style="22" bestFit="1" customWidth="1"/>
    <col min="34" max="34" width="11.7109375" style="22" bestFit="1" customWidth="1"/>
    <col min="35" max="35" width="10.28515625" style="22" bestFit="1" customWidth="1"/>
    <col min="36" max="36" width="23.28515625" style="22" bestFit="1" customWidth="1"/>
    <col min="37" max="38" width="15.42578125" style="22" bestFit="1" customWidth="1"/>
    <col min="39" max="39" width="10.28515625" style="22" bestFit="1" customWidth="1"/>
    <col min="40" max="41" width="10.7109375" style="22" bestFit="1" customWidth="1"/>
    <col min="42" max="42" width="16.7109375" style="22" bestFit="1" customWidth="1"/>
    <col min="43" max="43" width="10.28515625" style="22" bestFit="1" customWidth="1"/>
    <col min="44" max="44" width="13.42578125" style="22" bestFit="1" customWidth="1"/>
    <col min="45" max="45" width="12.5703125" style="22" bestFit="1" customWidth="1"/>
    <col min="46" max="46" width="11.140625" style="22" bestFit="1" customWidth="1"/>
    <col min="47" max="47" width="19.140625" style="22" bestFit="1" customWidth="1"/>
    <col min="48" max="49" width="27.140625" style="22" bestFit="1" customWidth="1"/>
    <col min="50" max="50" width="10.28515625" style="22" bestFit="1" customWidth="1"/>
    <col min="51" max="51" width="11.5703125" style="22" bestFit="1" customWidth="1"/>
    <col min="52" max="53" width="13.42578125" style="22" bestFit="1" customWidth="1"/>
    <col min="54" max="54" width="10.28515625" style="22" bestFit="1" customWidth="1"/>
    <col min="55" max="55" width="13.42578125" style="22" bestFit="1" customWidth="1"/>
    <col min="56" max="57" width="25.140625" style="22" bestFit="1" customWidth="1"/>
    <col min="58" max="58" width="10.28515625" style="22" bestFit="1" customWidth="1"/>
    <col min="59" max="59" width="18" style="22" bestFit="1" customWidth="1"/>
    <col min="60" max="60" width="24.140625" style="22" bestFit="1" customWidth="1"/>
    <col min="61" max="61" width="11.7109375" style="22" bestFit="1" customWidth="1"/>
    <col min="62" max="62" width="15.140625" style="22" bestFit="1" customWidth="1"/>
    <col min="63" max="63" width="23.42578125" style="22" bestFit="1" customWidth="1"/>
    <col min="64" max="64" width="28.85546875" style="22" bestFit="1" customWidth="1"/>
    <col min="65" max="65" width="23.28515625" style="22" bestFit="1" customWidth="1"/>
    <col min="66" max="66" width="15.140625" style="22" bestFit="1" customWidth="1"/>
    <col min="67" max="67" width="31.42578125" style="22" bestFit="1" customWidth="1"/>
    <col min="68" max="68" width="12.7109375" style="22" bestFit="1" customWidth="1"/>
    <col min="69" max="69" width="15.7109375" style="22" bestFit="1" customWidth="1"/>
    <col min="70" max="70" width="20.42578125" style="22" bestFit="1" customWidth="1"/>
    <col min="71" max="71" width="13.42578125" style="22" bestFit="1" customWidth="1"/>
    <col min="72" max="72" width="10.7109375" style="22" bestFit="1" customWidth="1"/>
    <col min="73" max="73" width="10.28515625" style="22" bestFit="1" customWidth="1"/>
    <col min="74" max="75" width="40.28515625" style="22" bestFit="1" customWidth="1"/>
    <col min="76" max="77" width="10.28515625" style="22" bestFit="1" customWidth="1"/>
    <col min="78" max="78" width="12.85546875" style="22" bestFit="1" customWidth="1"/>
    <col min="79" max="79" width="16.7109375" style="22" bestFit="1" customWidth="1"/>
    <col min="80" max="80" width="13.5703125" style="22" bestFit="1" customWidth="1"/>
    <col min="81" max="81" width="30.140625" style="22" bestFit="1" customWidth="1"/>
    <col min="82" max="82" width="12.85546875" style="22" bestFit="1" customWidth="1"/>
    <col min="83" max="83" width="10.28515625" style="22" bestFit="1" customWidth="1"/>
    <col min="84" max="84" width="20.42578125" style="22" bestFit="1" customWidth="1"/>
    <col min="85" max="85" width="30.85546875" style="13" bestFit="1" customWidth="1"/>
    <col min="86" max="86" width="14.42578125" style="13" bestFit="1" customWidth="1"/>
    <col min="87" max="87" width="11.28515625" style="13" bestFit="1" customWidth="1"/>
    <col min="88" max="89" width="28.85546875" style="13" bestFit="1" customWidth="1"/>
    <col min="90" max="90" width="30" style="13" bestFit="1" customWidth="1"/>
    <col min="91" max="91" width="28.28515625" style="13" bestFit="1" customWidth="1"/>
    <col min="92" max="92" width="17.42578125" style="13" bestFit="1" customWidth="1"/>
    <col min="93" max="93" width="20.42578125" style="13" bestFit="1" customWidth="1"/>
    <col min="94" max="94" width="34" style="13" bestFit="1" customWidth="1"/>
    <col min="95" max="95" width="16.7109375" style="13" bestFit="1" customWidth="1"/>
    <col min="96" max="96" width="34.140625" style="13" bestFit="1" customWidth="1"/>
    <col min="97" max="97" width="15.28515625" style="13" bestFit="1" customWidth="1"/>
    <col min="98" max="98" width="21.7109375" style="13" bestFit="1" customWidth="1"/>
    <col min="99" max="99" width="32.42578125" style="13" bestFit="1" customWidth="1"/>
    <col min="100" max="100" width="24.85546875" style="13" bestFit="1" customWidth="1"/>
    <col min="101" max="102" width="28.7109375" style="13" bestFit="1" customWidth="1"/>
    <col min="103" max="103" width="31.5703125" style="13" bestFit="1" customWidth="1"/>
    <col min="104" max="104" width="28.85546875" style="13" bestFit="1" customWidth="1"/>
    <col min="105" max="105" width="11.85546875" style="13" bestFit="1" customWidth="1"/>
    <col min="106" max="107" width="39.140625" style="13" bestFit="1" customWidth="1"/>
    <col min="108" max="108" width="23" style="13" bestFit="1" customWidth="1"/>
    <col min="109" max="109" width="10.7109375" style="13" bestFit="1" customWidth="1"/>
    <col min="110" max="111" width="10.28515625" style="13" bestFit="1" customWidth="1"/>
    <col min="112" max="115" width="22.7109375" style="13" bestFit="1" customWidth="1"/>
    <col min="116" max="116" width="10.28515625" style="13" bestFit="1" customWidth="1"/>
    <col min="117" max="117" width="22.42578125" style="13" bestFit="1" customWidth="1"/>
    <col min="118" max="118" width="13.42578125" style="13" bestFit="1" customWidth="1"/>
    <col min="119" max="120" width="40.5703125" style="13" bestFit="1" customWidth="1"/>
    <col min="121" max="121" width="22.7109375" style="13" bestFit="1" customWidth="1"/>
    <col min="122" max="122" width="14.7109375" style="13" bestFit="1" customWidth="1"/>
    <col min="123" max="123" width="19" style="13" bestFit="1" customWidth="1"/>
    <col min="124" max="124" width="14" style="13" bestFit="1" customWidth="1"/>
    <col min="125" max="125" width="38.28515625" style="13" bestFit="1" customWidth="1"/>
    <col min="126" max="126" width="22.7109375" style="13" bestFit="1" customWidth="1"/>
    <col min="127" max="127" width="21.7109375" style="13" bestFit="1" customWidth="1"/>
    <col min="128" max="128" width="14.140625" style="13" bestFit="1" customWidth="1"/>
    <col min="129" max="129" width="10.42578125" style="13" bestFit="1" customWidth="1"/>
    <col min="130" max="130" width="27.42578125" style="13" bestFit="1" customWidth="1"/>
    <col min="131" max="134" width="20.85546875" style="13" bestFit="1" customWidth="1"/>
    <col min="135" max="16384" width="24.5703125" style="13"/>
  </cols>
  <sheetData>
    <row r="1" spans="1:216" s="8" customFormat="1" ht="12.75">
      <c r="A1" s="139"/>
      <c r="B1" s="145" t="s">
        <v>493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216" s="10" customFormat="1" ht="25.5">
      <c r="A2" s="140"/>
      <c r="B2" s="155" t="s">
        <v>442</v>
      </c>
      <c r="C2" s="155" t="s">
        <v>134</v>
      </c>
      <c r="D2" s="155" t="s">
        <v>244</v>
      </c>
      <c r="E2" s="156" t="s">
        <v>557</v>
      </c>
      <c r="F2" s="156" t="s">
        <v>480</v>
      </c>
      <c r="G2" s="155" t="s">
        <v>440</v>
      </c>
      <c r="H2" s="156" t="s">
        <v>166</v>
      </c>
      <c r="I2" s="156" t="s">
        <v>483</v>
      </c>
      <c r="J2" s="156" t="s">
        <v>552</v>
      </c>
      <c r="K2" s="156" t="s">
        <v>166</v>
      </c>
      <c r="L2" s="155" t="s">
        <v>428</v>
      </c>
      <c r="M2" s="155" t="s">
        <v>458</v>
      </c>
      <c r="N2" s="155" t="s">
        <v>195</v>
      </c>
      <c r="O2" s="155" t="s">
        <v>156</v>
      </c>
      <c r="P2" s="156" t="s">
        <v>348</v>
      </c>
      <c r="Q2" s="156" t="s">
        <v>540</v>
      </c>
      <c r="R2" s="156" t="s">
        <v>224</v>
      </c>
      <c r="S2" s="155" t="s">
        <v>458</v>
      </c>
      <c r="T2" s="156" t="s">
        <v>291</v>
      </c>
      <c r="U2" s="156" t="s">
        <v>552</v>
      </c>
      <c r="V2" s="156" t="s">
        <v>524</v>
      </c>
      <c r="W2" s="156" t="s">
        <v>546</v>
      </c>
      <c r="X2" s="155" t="s">
        <v>305</v>
      </c>
      <c r="Y2" s="156" t="s">
        <v>524</v>
      </c>
      <c r="Z2" s="155" t="s">
        <v>309</v>
      </c>
      <c r="AA2" s="156" t="s">
        <v>531</v>
      </c>
      <c r="AB2" s="155" t="s">
        <v>475</v>
      </c>
      <c r="AC2" s="155" t="s">
        <v>475</v>
      </c>
      <c r="AD2" s="156" t="s">
        <v>139</v>
      </c>
      <c r="AE2" s="156" t="s">
        <v>536</v>
      </c>
      <c r="AF2" s="156" t="s">
        <v>536</v>
      </c>
      <c r="AG2" s="155" t="s">
        <v>373</v>
      </c>
      <c r="AH2" s="156" t="s">
        <v>546</v>
      </c>
      <c r="AI2" s="155" t="s">
        <v>376</v>
      </c>
      <c r="AJ2" s="155" t="s">
        <v>371</v>
      </c>
      <c r="AK2" s="155" t="s">
        <v>221</v>
      </c>
      <c r="AL2" s="155" t="s">
        <v>221</v>
      </c>
      <c r="AM2" s="155" t="s">
        <v>316</v>
      </c>
      <c r="AN2" s="155" t="s">
        <v>286</v>
      </c>
      <c r="AO2" s="155" t="s">
        <v>286</v>
      </c>
      <c r="AP2" s="156" t="s">
        <v>521</v>
      </c>
      <c r="AQ2" s="156" t="s">
        <v>139</v>
      </c>
      <c r="AR2" s="156" t="s">
        <v>540</v>
      </c>
      <c r="AS2" s="155" t="s">
        <v>227</v>
      </c>
      <c r="AT2" s="156" t="s">
        <v>538</v>
      </c>
      <c r="AU2" s="155" t="s">
        <v>323</v>
      </c>
      <c r="AV2" s="155" t="s">
        <v>260</v>
      </c>
      <c r="AW2" s="155" t="s">
        <v>260</v>
      </c>
      <c r="AX2" s="155" t="s">
        <v>298</v>
      </c>
      <c r="AY2" s="155" t="s">
        <v>366</v>
      </c>
      <c r="AZ2" s="156" t="s">
        <v>540</v>
      </c>
      <c r="BA2" s="156" t="s">
        <v>557</v>
      </c>
      <c r="BB2" s="155" t="s">
        <v>149</v>
      </c>
      <c r="BC2" s="155" t="s">
        <v>325</v>
      </c>
      <c r="BD2" s="156" t="s">
        <v>401</v>
      </c>
      <c r="BE2" s="156" t="s">
        <v>401</v>
      </c>
      <c r="BF2" s="155" t="s">
        <v>175</v>
      </c>
      <c r="BG2" s="155" t="s">
        <v>377</v>
      </c>
      <c r="BH2" s="156" t="s">
        <v>470</v>
      </c>
      <c r="BI2" s="155" t="s">
        <v>274</v>
      </c>
      <c r="BJ2" s="155" t="s">
        <v>242</v>
      </c>
      <c r="BK2" s="155" t="s">
        <v>309</v>
      </c>
      <c r="BL2" s="155" t="s">
        <v>411</v>
      </c>
      <c r="BM2" s="155" t="s">
        <v>371</v>
      </c>
      <c r="BN2" s="155" t="s">
        <v>344</v>
      </c>
      <c r="BO2" s="155" t="s">
        <v>289</v>
      </c>
      <c r="BP2" s="155" t="s">
        <v>338</v>
      </c>
      <c r="BQ2" s="155" t="s">
        <v>217</v>
      </c>
      <c r="BR2" s="155" t="s">
        <v>428</v>
      </c>
      <c r="BS2" s="156" t="s">
        <v>540</v>
      </c>
      <c r="BT2" s="155" t="s">
        <v>485</v>
      </c>
      <c r="BU2" s="156" t="s">
        <v>139</v>
      </c>
      <c r="BV2" s="155" t="s">
        <v>487</v>
      </c>
      <c r="BW2" s="155" t="s">
        <v>487</v>
      </c>
      <c r="BX2" s="155" t="s">
        <v>269</v>
      </c>
      <c r="BY2" s="156" t="s">
        <v>495</v>
      </c>
      <c r="BZ2" s="155" t="s">
        <v>423</v>
      </c>
      <c r="CA2" s="155" t="s">
        <v>416</v>
      </c>
      <c r="CB2" s="155" t="s">
        <v>238</v>
      </c>
      <c r="CC2" s="156" t="s">
        <v>520</v>
      </c>
      <c r="CD2" s="155" t="s">
        <v>423</v>
      </c>
      <c r="CE2" s="155" t="s">
        <v>272</v>
      </c>
      <c r="CF2" s="156" t="s">
        <v>556</v>
      </c>
      <c r="CG2" s="155" t="s">
        <v>453</v>
      </c>
      <c r="CH2" s="156" t="s">
        <v>545</v>
      </c>
      <c r="CI2" s="155" t="s">
        <v>296</v>
      </c>
      <c r="CJ2" s="155" t="s">
        <v>438</v>
      </c>
      <c r="CK2" s="155" t="s">
        <v>438</v>
      </c>
      <c r="CL2" s="155" t="s">
        <v>386</v>
      </c>
      <c r="CM2" s="155" t="s">
        <v>472</v>
      </c>
      <c r="CN2" s="155" t="s">
        <v>187</v>
      </c>
      <c r="CO2" s="155" t="s">
        <v>428</v>
      </c>
      <c r="CP2" s="155" t="s">
        <v>256</v>
      </c>
      <c r="CQ2" s="155" t="s">
        <v>416</v>
      </c>
      <c r="CR2" s="155" t="s">
        <v>444</v>
      </c>
      <c r="CS2" s="156" t="s">
        <v>533</v>
      </c>
      <c r="CT2" s="156" t="s">
        <v>330</v>
      </c>
      <c r="CU2" s="155" t="s">
        <v>305</v>
      </c>
      <c r="CV2" s="155" t="s">
        <v>389</v>
      </c>
      <c r="CW2" s="155" t="s">
        <v>457</v>
      </c>
      <c r="CX2" s="155" t="s">
        <v>457</v>
      </c>
      <c r="CY2" s="155" t="s">
        <v>224</v>
      </c>
      <c r="CZ2" s="155" t="s">
        <v>411</v>
      </c>
      <c r="DA2" s="155" t="s">
        <v>372</v>
      </c>
      <c r="DB2" s="155" t="s">
        <v>456</v>
      </c>
      <c r="DC2" s="155" t="s">
        <v>456</v>
      </c>
      <c r="DD2" s="156" t="s">
        <v>549</v>
      </c>
      <c r="DE2" s="155" t="s">
        <v>478</v>
      </c>
      <c r="DF2" s="155" t="s">
        <v>376</v>
      </c>
      <c r="DG2" s="155" t="s">
        <v>272</v>
      </c>
      <c r="DH2" s="155" t="s">
        <v>418</v>
      </c>
      <c r="DI2" s="155" t="s">
        <v>418</v>
      </c>
      <c r="DJ2" s="155" t="s">
        <v>418</v>
      </c>
      <c r="DK2" s="155" t="s">
        <v>418</v>
      </c>
      <c r="DL2" s="155" t="s">
        <v>149</v>
      </c>
      <c r="DM2" s="155" t="s">
        <v>399</v>
      </c>
      <c r="DN2" s="155" t="s">
        <v>368</v>
      </c>
      <c r="DO2" s="156" t="s">
        <v>558</v>
      </c>
      <c r="DP2" s="156" t="s">
        <v>558</v>
      </c>
      <c r="DQ2" s="155" t="s">
        <v>447</v>
      </c>
      <c r="DR2" s="155" t="s">
        <v>253</v>
      </c>
      <c r="DS2" s="155" t="s">
        <v>434</v>
      </c>
      <c r="DT2" s="155" t="s">
        <v>385</v>
      </c>
      <c r="DU2" s="155" t="s">
        <v>419</v>
      </c>
      <c r="DV2" s="155" t="s">
        <v>447</v>
      </c>
      <c r="DW2" s="155" t="s">
        <v>330</v>
      </c>
      <c r="DX2" s="156" t="s">
        <v>532</v>
      </c>
      <c r="DY2" s="156" t="s">
        <v>246</v>
      </c>
      <c r="DZ2" s="155" t="s">
        <v>211</v>
      </c>
      <c r="EA2" s="155" t="s">
        <v>276</v>
      </c>
      <c r="EB2" s="155" t="s">
        <v>276</v>
      </c>
      <c r="EC2" s="155" t="s">
        <v>276</v>
      </c>
      <c r="ED2" s="155" t="s">
        <v>276</v>
      </c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</row>
    <row r="3" spans="1:216" s="8" customFormat="1">
      <c r="A3" s="139" t="s">
        <v>497</v>
      </c>
      <c r="B3" s="151" t="s">
        <v>393</v>
      </c>
      <c r="C3" s="151" t="s">
        <v>136</v>
      </c>
      <c r="D3" s="151" t="s">
        <v>158</v>
      </c>
      <c r="E3" s="152" t="s">
        <v>136</v>
      </c>
      <c r="F3" s="152" t="s">
        <v>481</v>
      </c>
      <c r="G3" s="151" t="s">
        <v>441</v>
      </c>
      <c r="H3" s="152" t="s">
        <v>169</v>
      </c>
      <c r="I3" s="152" t="s">
        <v>484</v>
      </c>
      <c r="J3" s="152" t="s">
        <v>125</v>
      </c>
      <c r="K3" s="152" t="s">
        <v>167</v>
      </c>
      <c r="L3" s="151" t="s">
        <v>174</v>
      </c>
      <c r="M3" s="151" t="s">
        <v>248</v>
      </c>
      <c r="N3" s="151" t="s">
        <v>196</v>
      </c>
      <c r="O3" s="151" t="s">
        <v>158</v>
      </c>
      <c r="P3" s="152" t="s">
        <v>349</v>
      </c>
      <c r="Q3" s="152" t="s">
        <v>541</v>
      </c>
      <c r="R3" s="152" t="s">
        <v>222</v>
      </c>
      <c r="S3" s="151" t="s">
        <v>459</v>
      </c>
      <c r="T3" s="152" t="s">
        <v>125</v>
      </c>
      <c r="U3" s="152" t="s">
        <v>189</v>
      </c>
      <c r="V3" s="152" t="s">
        <v>527</v>
      </c>
      <c r="W3" s="152" t="s">
        <v>189</v>
      </c>
      <c r="X3" s="151" t="s">
        <v>307</v>
      </c>
      <c r="Y3" s="152" t="s">
        <v>525</v>
      </c>
      <c r="Z3" s="151" t="s">
        <v>311</v>
      </c>
      <c r="AA3" s="152" t="s">
        <v>198</v>
      </c>
      <c r="AB3" s="151" t="s">
        <v>125</v>
      </c>
      <c r="AC3" s="151" t="s">
        <v>189</v>
      </c>
      <c r="AD3" s="152" t="s">
        <v>125</v>
      </c>
      <c r="AE3" s="152" t="s">
        <v>537</v>
      </c>
      <c r="AF3" s="152" t="s">
        <v>537</v>
      </c>
      <c r="AG3" s="151" t="s">
        <v>374</v>
      </c>
      <c r="AH3" s="152" t="s">
        <v>125</v>
      </c>
      <c r="AI3" s="151" t="s">
        <v>198</v>
      </c>
      <c r="AJ3" s="151" t="s">
        <v>365</v>
      </c>
      <c r="AK3" s="151" t="s">
        <v>222</v>
      </c>
      <c r="AL3" s="151" t="s">
        <v>223</v>
      </c>
      <c r="AM3" s="151" t="s">
        <v>318</v>
      </c>
      <c r="AN3" s="151" t="s">
        <v>287</v>
      </c>
      <c r="AO3" s="151" t="s">
        <v>288</v>
      </c>
      <c r="AP3" s="152" t="s">
        <v>273</v>
      </c>
      <c r="AQ3" s="152" t="s">
        <v>145</v>
      </c>
      <c r="AR3" s="152" t="s">
        <v>542</v>
      </c>
      <c r="AS3" s="151" t="s">
        <v>228</v>
      </c>
      <c r="AT3" s="152" t="s">
        <v>174</v>
      </c>
      <c r="AU3" s="151" t="s">
        <v>158</v>
      </c>
      <c r="AV3" s="151" t="s">
        <v>262</v>
      </c>
      <c r="AW3" s="151" t="s">
        <v>262</v>
      </c>
      <c r="AX3" s="151" t="s">
        <v>299</v>
      </c>
      <c r="AY3" s="151" t="s">
        <v>158</v>
      </c>
      <c r="AZ3" s="152" t="s">
        <v>544</v>
      </c>
      <c r="BA3" s="152" t="s">
        <v>158</v>
      </c>
      <c r="BB3" s="151" t="s">
        <v>155</v>
      </c>
      <c r="BC3" s="151" t="s">
        <v>136</v>
      </c>
      <c r="BD3" s="152" t="s">
        <v>393</v>
      </c>
      <c r="BE3" s="152" t="s">
        <v>393</v>
      </c>
      <c r="BF3" s="151" t="s">
        <v>125</v>
      </c>
      <c r="BG3" s="151" t="s">
        <v>378</v>
      </c>
      <c r="BH3" s="152" t="s">
        <v>471</v>
      </c>
      <c r="BI3" s="151" t="s">
        <v>275</v>
      </c>
      <c r="BJ3" s="151" t="s">
        <v>198</v>
      </c>
      <c r="BK3" s="151" t="s">
        <v>312</v>
      </c>
      <c r="BL3" s="151" t="s">
        <v>413</v>
      </c>
      <c r="BM3" s="151" t="s">
        <v>228</v>
      </c>
      <c r="BN3" s="151" t="s">
        <v>345</v>
      </c>
      <c r="BO3" s="151" t="s">
        <v>199</v>
      </c>
      <c r="BP3" s="151" t="s">
        <v>339</v>
      </c>
      <c r="BQ3" s="151" t="s">
        <v>218</v>
      </c>
      <c r="BR3" s="151" t="s">
        <v>222</v>
      </c>
      <c r="BS3" s="152" t="s">
        <v>543</v>
      </c>
      <c r="BT3" s="151" t="s">
        <v>486</v>
      </c>
      <c r="BU3" s="152" t="s">
        <v>189</v>
      </c>
      <c r="BV3" s="151" t="s">
        <v>312</v>
      </c>
      <c r="BW3" s="151" t="s">
        <v>311</v>
      </c>
      <c r="BX3" s="151" t="s">
        <v>271</v>
      </c>
      <c r="BY3" s="152" t="s">
        <v>498</v>
      </c>
      <c r="BZ3" s="151" t="s">
        <v>189</v>
      </c>
      <c r="CA3" s="151" t="s">
        <v>189</v>
      </c>
      <c r="CB3" s="151" t="s">
        <v>239</v>
      </c>
      <c r="CC3" s="152" t="s">
        <v>198</v>
      </c>
      <c r="CD3" s="151" t="s">
        <v>125</v>
      </c>
      <c r="CE3" s="151" t="s">
        <v>273</v>
      </c>
      <c r="CF3" s="152" t="s">
        <v>222</v>
      </c>
      <c r="CG3" s="151" t="s">
        <v>388</v>
      </c>
      <c r="CH3" s="152" t="s">
        <v>199</v>
      </c>
      <c r="CI3" s="151" t="s">
        <v>297</v>
      </c>
      <c r="CJ3" s="151" t="s">
        <v>439</v>
      </c>
      <c r="CK3" s="151" t="s">
        <v>439</v>
      </c>
      <c r="CL3" s="151" t="s">
        <v>388</v>
      </c>
      <c r="CM3" s="151" t="s">
        <v>136</v>
      </c>
      <c r="CN3" s="151" t="s">
        <v>189</v>
      </c>
      <c r="CO3" s="151" t="s">
        <v>158</v>
      </c>
      <c r="CP3" s="151" t="s">
        <v>222</v>
      </c>
      <c r="CQ3" s="151" t="s">
        <v>125</v>
      </c>
      <c r="CR3" s="151" t="s">
        <v>125</v>
      </c>
      <c r="CS3" s="152" t="s">
        <v>535</v>
      </c>
      <c r="CT3" s="152" t="s">
        <v>334</v>
      </c>
      <c r="CU3" s="151" t="s">
        <v>308</v>
      </c>
      <c r="CV3" s="151" t="s">
        <v>391</v>
      </c>
      <c r="CW3" s="151" t="s">
        <v>439</v>
      </c>
      <c r="CX3" s="151" t="s">
        <v>439</v>
      </c>
      <c r="CY3" s="151" t="s">
        <v>222</v>
      </c>
      <c r="CZ3" s="151" t="s">
        <v>412</v>
      </c>
      <c r="DA3" s="151" t="s">
        <v>136</v>
      </c>
      <c r="DB3" s="151" t="s">
        <v>409</v>
      </c>
      <c r="DC3" s="151" t="s">
        <v>409</v>
      </c>
      <c r="DD3" s="152" t="s">
        <v>174</v>
      </c>
      <c r="DE3" s="151" t="s">
        <v>479</v>
      </c>
      <c r="DF3" s="151" t="s">
        <v>199</v>
      </c>
      <c r="DG3" s="151" t="s">
        <v>198</v>
      </c>
      <c r="DH3" s="151" t="s">
        <v>198</v>
      </c>
      <c r="DI3" s="151" t="s">
        <v>198</v>
      </c>
      <c r="DJ3" s="151" t="s">
        <v>199</v>
      </c>
      <c r="DK3" s="151" t="s">
        <v>199</v>
      </c>
      <c r="DL3" s="151" t="s">
        <v>154</v>
      </c>
      <c r="DM3" s="151" t="s">
        <v>400</v>
      </c>
      <c r="DN3" s="151" t="s">
        <v>369</v>
      </c>
      <c r="DO3" s="152" t="s">
        <v>136</v>
      </c>
      <c r="DP3" s="152" t="s">
        <v>136</v>
      </c>
      <c r="DQ3" s="151" t="s">
        <v>448</v>
      </c>
      <c r="DR3" s="151" t="s">
        <v>136</v>
      </c>
      <c r="DS3" s="151" t="s">
        <v>388</v>
      </c>
      <c r="DT3" s="151" t="s">
        <v>174</v>
      </c>
      <c r="DU3" s="151" t="s">
        <v>420</v>
      </c>
      <c r="DV3" s="151" t="s">
        <v>450</v>
      </c>
      <c r="DW3" s="151" t="s">
        <v>337</v>
      </c>
      <c r="DX3" s="152" t="s">
        <v>320</v>
      </c>
      <c r="DY3" s="152" t="s">
        <v>248</v>
      </c>
      <c r="DZ3" s="151" t="s">
        <v>212</v>
      </c>
      <c r="EA3" s="151" t="s">
        <v>278</v>
      </c>
      <c r="EB3" s="151" t="s">
        <v>280</v>
      </c>
      <c r="EC3" s="151" t="s">
        <v>281</v>
      </c>
      <c r="ED3" s="151" t="s">
        <v>282</v>
      </c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</row>
    <row r="4" spans="1:216" s="10" customFormat="1">
      <c r="A4" s="140" t="s">
        <v>500</v>
      </c>
      <c r="B4" s="151">
        <v>10849</v>
      </c>
      <c r="C4" s="151">
        <v>60</v>
      </c>
      <c r="D4" s="151">
        <v>1943</v>
      </c>
      <c r="E4" s="152">
        <v>8224</v>
      </c>
      <c r="F4" s="152">
        <v>55749</v>
      </c>
      <c r="G4" s="151">
        <v>10784</v>
      </c>
      <c r="H4" s="152">
        <v>298</v>
      </c>
      <c r="I4" s="152">
        <v>56224</v>
      </c>
      <c r="J4" s="152">
        <v>6641</v>
      </c>
      <c r="K4" s="152">
        <v>298</v>
      </c>
      <c r="L4" s="151">
        <v>10676</v>
      </c>
      <c r="M4" s="151">
        <v>52071</v>
      </c>
      <c r="N4" s="151">
        <v>628</v>
      </c>
      <c r="O4" s="151">
        <v>165</v>
      </c>
      <c r="P4" s="152">
        <v>6096</v>
      </c>
      <c r="Q4" s="152">
        <v>3470</v>
      </c>
      <c r="R4" s="152">
        <v>1082</v>
      </c>
      <c r="S4" s="151">
        <v>52071</v>
      </c>
      <c r="T4" s="152">
        <v>3179</v>
      </c>
      <c r="U4" s="152">
        <v>6641</v>
      </c>
      <c r="V4" s="152">
        <v>1891</v>
      </c>
      <c r="W4" s="152">
        <v>6009</v>
      </c>
      <c r="X4" s="151">
        <v>3845</v>
      </c>
      <c r="Y4" s="152">
        <v>1891</v>
      </c>
      <c r="Z4" s="151">
        <v>3942</v>
      </c>
      <c r="AA4" s="152">
        <v>1915</v>
      </c>
      <c r="AB4" s="151">
        <v>55076</v>
      </c>
      <c r="AC4" s="151">
        <v>55076</v>
      </c>
      <c r="AD4" s="152">
        <v>113</v>
      </c>
      <c r="AE4" s="152">
        <v>2713</v>
      </c>
      <c r="AF4" s="152">
        <v>2713</v>
      </c>
      <c r="AG4" s="151">
        <v>7210</v>
      </c>
      <c r="AH4" s="152">
        <v>6009</v>
      </c>
      <c r="AI4" s="151">
        <v>7213</v>
      </c>
      <c r="AJ4" s="151">
        <v>7030</v>
      </c>
      <c r="AK4" s="151">
        <v>1010</v>
      </c>
      <c r="AL4" s="151">
        <v>1010</v>
      </c>
      <c r="AM4" s="151">
        <v>4078</v>
      </c>
      <c r="AN4" s="151">
        <v>3131</v>
      </c>
      <c r="AO4" s="151">
        <v>3131</v>
      </c>
      <c r="AP4" s="152">
        <v>676</v>
      </c>
      <c r="AQ4" s="152">
        <v>113</v>
      </c>
      <c r="AR4" s="152">
        <v>3470</v>
      </c>
      <c r="AS4" s="151">
        <v>1218</v>
      </c>
      <c r="AT4" s="152">
        <v>2723</v>
      </c>
      <c r="AU4" s="151">
        <v>6018</v>
      </c>
      <c r="AV4" s="151">
        <v>2716</v>
      </c>
      <c r="AW4" s="151">
        <v>2716</v>
      </c>
      <c r="AX4" s="151">
        <v>3295</v>
      </c>
      <c r="AY4" s="151">
        <v>6639</v>
      </c>
      <c r="AZ4" s="152">
        <v>3470</v>
      </c>
      <c r="BA4" s="152">
        <v>8224</v>
      </c>
      <c r="BB4" s="151">
        <v>130</v>
      </c>
      <c r="BC4" s="151">
        <v>6019</v>
      </c>
      <c r="BD4" s="152">
        <v>10151</v>
      </c>
      <c r="BE4" s="152">
        <v>10151</v>
      </c>
      <c r="BF4" s="151">
        <v>527</v>
      </c>
      <c r="BG4" s="151">
        <v>7253</v>
      </c>
      <c r="BH4" s="152">
        <v>54626</v>
      </c>
      <c r="BI4" s="151">
        <v>2840</v>
      </c>
      <c r="BJ4" s="151">
        <v>1626</v>
      </c>
      <c r="BK4" s="151">
        <v>3942</v>
      </c>
      <c r="BL4" s="151">
        <v>10566</v>
      </c>
      <c r="BM4" s="151">
        <v>7030</v>
      </c>
      <c r="BN4" s="151">
        <v>6085</v>
      </c>
      <c r="BO4" s="151">
        <v>3161</v>
      </c>
      <c r="BP4" s="151">
        <v>6071</v>
      </c>
      <c r="BQ4" s="151">
        <v>990</v>
      </c>
      <c r="BR4" s="151">
        <v>10676</v>
      </c>
      <c r="BS4" s="152">
        <v>3470</v>
      </c>
      <c r="BT4" s="151">
        <v>56319</v>
      </c>
      <c r="BU4" s="152">
        <v>113</v>
      </c>
      <c r="BV4" s="151">
        <v>68029</v>
      </c>
      <c r="BW4" s="151">
        <v>68029</v>
      </c>
      <c r="BX4" s="151">
        <v>2828</v>
      </c>
      <c r="BY4" s="152">
        <v>963</v>
      </c>
      <c r="BZ4" s="151">
        <v>10673</v>
      </c>
      <c r="CA4" s="151">
        <v>10641</v>
      </c>
      <c r="CB4" s="151">
        <v>1385</v>
      </c>
      <c r="CC4" s="152">
        <v>136</v>
      </c>
      <c r="CD4" s="151">
        <v>10673</v>
      </c>
      <c r="CE4" s="151">
        <v>2837</v>
      </c>
      <c r="CF4" s="152">
        <v>7343</v>
      </c>
      <c r="CG4" s="151">
        <v>50951</v>
      </c>
      <c r="CH4" s="152">
        <v>3946</v>
      </c>
      <c r="CI4" s="151">
        <v>3287</v>
      </c>
      <c r="CJ4" s="151">
        <v>10774</v>
      </c>
      <c r="CK4" s="151">
        <v>10774</v>
      </c>
      <c r="CL4" s="151">
        <v>10002</v>
      </c>
      <c r="CM4" s="151">
        <v>54634</v>
      </c>
      <c r="CN4" s="151">
        <v>602</v>
      </c>
      <c r="CO4" s="151">
        <v>10676</v>
      </c>
      <c r="CP4" s="151">
        <v>2480</v>
      </c>
      <c r="CQ4" s="151">
        <v>10641</v>
      </c>
      <c r="CR4" s="151">
        <v>50611</v>
      </c>
      <c r="CS4" s="152">
        <v>2709</v>
      </c>
      <c r="CT4" s="152">
        <v>6041</v>
      </c>
      <c r="CU4" s="151">
        <v>3845</v>
      </c>
      <c r="CV4" s="151">
        <v>10043</v>
      </c>
      <c r="CW4" s="151">
        <v>52007</v>
      </c>
      <c r="CX4" s="151">
        <v>52007</v>
      </c>
      <c r="CY4" s="151">
        <v>1082</v>
      </c>
      <c r="CZ4" s="151">
        <v>10566</v>
      </c>
      <c r="DA4" s="151">
        <v>7097</v>
      </c>
      <c r="DB4" s="151">
        <v>50974</v>
      </c>
      <c r="DC4" s="151">
        <v>50974</v>
      </c>
      <c r="DD4" s="152">
        <v>6068</v>
      </c>
      <c r="DE4" s="151">
        <v>55479</v>
      </c>
      <c r="DF4" s="151">
        <v>7213</v>
      </c>
      <c r="DG4" s="151">
        <v>2837</v>
      </c>
      <c r="DH4" s="151">
        <v>10671</v>
      </c>
      <c r="DI4" s="151">
        <v>10671</v>
      </c>
      <c r="DJ4" s="151">
        <v>10671</v>
      </c>
      <c r="DK4" s="151">
        <v>10671</v>
      </c>
      <c r="DL4" s="151">
        <v>130</v>
      </c>
      <c r="DM4" s="151">
        <v>10143</v>
      </c>
      <c r="DN4" s="151">
        <v>6761</v>
      </c>
      <c r="DO4" s="152">
        <v>54238</v>
      </c>
      <c r="DP4" s="152">
        <v>54238</v>
      </c>
      <c r="DQ4" s="151">
        <v>50835</v>
      </c>
      <c r="DR4" s="151">
        <v>2324</v>
      </c>
      <c r="DS4" s="151">
        <v>10768</v>
      </c>
      <c r="DT4" s="151">
        <v>8223</v>
      </c>
      <c r="DU4" s="151">
        <v>10672</v>
      </c>
      <c r="DV4" s="151">
        <v>50835</v>
      </c>
      <c r="DW4" s="151">
        <v>6041</v>
      </c>
      <c r="DX4" s="152">
        <v>2049</v>
      </c>
      <c r="DY4" s="152">
        <v>2079</v>
      </c>
      <c r="DZ4" s="151">
        <v>976</v>
      </c>
      <c r="EA4" s="151">
        <v>3098</v>
      </c>
      <c r="EB4" s="151">
        <v>3098</v>
      </c>
      <c r="EC4" s="151">
        <v>3098</v>
      </c>
      <c r="ED4" s="151">
        <v>3098</v>
      </c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</row>
    <row r="5" spans="1:216">
      <c r="A5" s="11">
        <v>1</v>
      </c>
      <c r="B5" s="150">
        <v>1.3142791798097499E-4</v>
      </c>
      <c r="C5" s="150">
        <v>5.1461483000741104E-4</v>
      </c>
      <c r="D5" s="150">
        <v>5.2494206227718095E-4</v>
      </c>
      <c r="E5" s="150">
        <v>8.0800000000000002E-4</v>
      </c>
      <c r="F5" s="150">
        <v>1E-3</v>
      </c>
      <c r="G5" s="150">
        <v>1.3638426439279601E-3</v>
      </c>
      <c r="H5" s="150">
        <v>1.8E-3</v>
      </c>
      <c r="I5" s="150">
        <v>1.8766666666666699E-3</v>
      </c>
      <c r="J5" s="150">
        <v>2E-3</v>
      </c>
      <c r="K5" s="150">
        <v>2.2000000000000001E-3</v>
      </c>
      <c r="L5" s="150">
        <v>2.2963188148331301E-3</v>
      </c>
      <c r="M5" s="150">
        <v>2.4828838625518099E-3</v>
      </c>
      <c r="N5" s="150">
        <v>2.5061884607469002E-3</v>
      </c>
      <c r="O5" s="150">
        <v>2.9222472670959198E-3</v>
      </c>
      <c r="P5" s="150">
        <v>3.0000000000000001E-3</v>
      </c>
      <c r="Q5" s="150">
        <v>3.0000000000000001E-3</v>
      </c>
      <c r="R5" s="150">
        <v>3.0000000000000001E-3</v>
      </c>
      <c r="S5" s="150">
        <v>3.0095891467720902E-3</v>
      </c>
      <c r="T5" s="150">
        <v>3.0999999999999999E-3</v>
      </c>
      <c r="U5" s="150">
        <v>4.0000000000000001E-3</v>
      </c>
      <c r="V5" s="150">
        <v>4.0000000000000001E-3</v>
      </c>
      <c r="W5" s="150">
        <v>4.0000000000000001E-3</v>
      </c>
      <c r="X5" s="150">
        <v>4.8999999999999998E-3</v>
      </c>
      <c r="Y5" s="150">
        <v>5.0000000000000001E-3</v>
      </c>
      <c r="Z5" s="150">
        <v>5.4391363675204496E-3</v>
      </c>
      <c r="AA5" s="150">
        <v>6.0000000000000001E-3</v>
      </c>
      <c r="AB5" s="150">
        <v>6.56135147314146E-3</v>
      </c>
      <c r="AC5" s="150">
        <v>6.56135147314146E-3</v>
      </c>
      <c r="AD5" s="150">
        <v>7.0000000000000001E-3</v>
      </c>
      <c r="AE5" s="150">
        <v>7.3333333333333297E-3</v>
      </c>
      <c r="AF5" s="150">
        <v>7.3333333333333297E-3</v>
      </c>
      <c r="AG5" s="150">
        <v>7.6200555367301496E-3</v>
      </c>
      <c r="AH5" s="150">
        <v>7.6666666666666697E-3</v>
      </c>
      <c r="AI5" s="150">
        <v>7.9663703641606395E-3</v>
      </c>
      <c r="AJ5" s="150">
        <v>8.5948098119838605E-3</v>
      </c>
      <c r="AK5" s="150">
        <v>8.7930423400075595E-3</v>
      </c>
      <c r="AL5" s="150">
        <v>8.7930423400075595E-3</v>
      </c>
      <c r="AM5" s="150">
        <v>8.9999999999999993E-3</v>
      </c>
      <c r="AN5" s="150">
        <v>9.5649410215310395E-3</v>
      </c>
      <c r="AO5" s="150">
        <v>9.5649410215310395E-3</v>
      </c>
      <c r="AP5" s="150">
        <v>1.0500000000000001E-2</v>
      </c>
      <c r="AQ5" s="150">
        <v>1.0999999999999999E-2</v>
      </c>
      <c r="AR5" s="150">
        <v>1.0999999999999999E-2</v>
      </c>
      <c r="AS5" s="150">
        <v>1.1215128561328501E-2</v>
      </c>
      <c r="AT5" s="150">
        <v>1.18333333333333E-2</v>
      </c>
      <c r="AU5" s="150">
        <v>1.19892724025152E-2</v>
      </c>
      <c r="AV5" s="150">
        <v>1.3055147426003E-2</v>
      </c>
      <c r="AW5" s="150">
        <v>1.3055147426003E-2</v>
      </c>
      <c r="AX5" s="150">
        <v>1.32860688343898E-2</v>
      </c>
      <c r="AY5" s="150">
        <v>1.3758810823933E-2</v>
      </c>
      <c r="AZ5" s="150">
        <v>1.38E-2</v>
      </c>
      <c r="BA5" s="150">
        <v>1.3899999999999999E-2</v>
      </c>
      <c r="BB5" s="150">
        <v>1.39580872460553E-2</v>
      </c>
      <c r="BC5" s="150">
        <v>1.3961357413939999E-2</v>
      </c>
      <c r="BD5" s="150">
        <v>1.4E-2</v>
      </c>
      <c r="BE5" s="150">
        <v>1.4E-2</v>
      </c>
      <c r="BF5" s="150">
        <v>1.48975586114036E-2</v>
      </c>
      <c r="BG5" s="150">
        <v>1.50621605927249E-2</v>
      </c>
      <c r="BH5" s="150">
        <v>1.5299999999999999E-2</v>
      </c>
      <c r="BI5" s="150">
        <v>1.56167816914752E-2</v>
      </c>
      <c r="BJ5" s="150">
        <v>1.5813312620443901E-2</v>
      </c>
      <c r="BK5" s="150">
        <v>1.8045208231201398E-2</v>
      </c>
      <c r="BL5" s="150">
        <v>1.8754423501470399E-2</v>
      </c>
      <c r="BM5" s="150">
        <v>1.92588097371654E-2</v>
      </c>
      <c r="BN5" s="150">
        <v>2.0074227953452602E-2</v>
      </c>
      <c r="BO5" s="150">
        <v>2.0133759639329001E-2</v>
      </c>
      <c r="BP5" s="150">
        <v>2.0984634052692599E-2</v>
      </c>
      <c r="BQ5" s="150">
        <v>2.31435873506174E-2</v>
      </c>
      <c r="BR5" s="150">
        <v>2.3901515513383601E-2</v>
      </c>
      <c r="BS5" s="150">
        <v>2.4500000000000001E-2</v>
      </c>
      <c r="BT5" s="150">
        <v>2.4913349864460001E-2</v>
      </c>
      <c r="BU5" s="150">
        <v>2.5000000000000001E-2</v>
      </c>
      <c r="BV5" s="150">
        <v>2.724E-2</v>
      </c>
      <c r="BW5" s="150">
        <v>2.7406666666666701E-2</v>
      </c>
      <c r="BX5" s="150">
        <v>2.7699999999999999E-2</v>
      </c>
      <c r="BY5" s="150">
        <v>2.8500000000000001E-2</v>
      </c>
      <c r="BZ5" s="150">
        <v>2.8543632005981E-2</v>
      </c>
      <c r="CA5" s="150">
        <v>2.9359065224540602E-2</v>
      </c>
      <c r="CB5" s="150">
        <v>2.9914641844339201E-2</v>
      </c>
      <c r="CC5" s="150">
        <v>0.03</v>
      </c>
      <c r="CD5" s="150">
        <v>3.12073167611908E-2</v>
      </c>
      <c r="CE5" s="150">
        <v>3.1888208908511698E-2</v>
      </c>
      <c r="CF5" s="150">
        <v>3.2000000000000001E-2</v>
      </c>
      <c r="CG5" s="150">
        <v>3.2621515288533298E-2</v>
      </c>
      <c r="CH5" s="150">
        <v>3.5000000000000003E-2</v>
      </c>
      <c r="CI5" s="150">
        <v>3.5084682275174597E-2</v>
      </c>
      <c r="CJ5" s="150">
        <v>3.54012112809685E-2</v>
      </c>
      <c r="CK5" s="150">
        <v>3.54012112809685E-2</v>
      </c>
      <c r="CL5" s="150">
        <v>3.5533333333333299E-2</v>
      </c>
      <c r="CM5" s="150">
        <v>3.6388043111879299E-2</v>
      </c>
      <c r="CN5" s="150">
        <v>3.6887621566212302E-2</v>
      </c>
      <c r="CO5" s="150">
        <v>3.7197311409790802E-2</v>
      </c>
      <c r="CP5" s="150">
        <v>3.8561763176734397E-2</v>
      </c>
      <c r="CQ5" s="150">
        <v>3.9469432330436198E-2</v>
      </c>
      <c r="CR5" s="150">
        <v>3.9722557354481797E-2</v>
      </c>
      <c r="CS5" s="150">
        <v>0.04</v>
      </c>
      <c r="CT5" s="150">
        <v>4.0111111111111097E-2</v>
      </c>
      <c r="CU5" s="150">
        <v>4.0833333333333298E-2</v>
      </c>
      <c r="CV5" s="150">
        <v>4.1233730831614197E-2</v>
      </c>
      <c r="CW5" s="150">
        <v>4.3517511481149997E-2</v>
      </c>
      <c r="CX5" s="150">
        <v>4.3517511481149997E-2</v>
      </c>
      <c r="CY5" s="150">
        <v>4.3833333333333301E-2</v>
      </c>
      <c r="CZ5" s="150">
        <v>4.3873937881191399E-2</v>
      </c>
      <c r="DA5" s="150">
        <v>4.4582745592888703E-2</v>
      </c>
      <c r="DB5" s="150">
        <v>4.5633095075672703E-2</v>
      </c>
      <c r="DC5" s="150">
        <v>4.5633095075672703E-2</v>
      </c>
      <c r="DD5" s="150">
        <v>4.6399999999999997E-2</v>
      </c>
      <c r="DE5" s="150">
        <v>4.6975376689896202E-2</v>
      </c>
      <c r="DF5" s="150">
        <v>4.7792966482132299E-2</v>
      </c>
      <c r="DG5" s="150">
        <v>4.7908493511247201E-2</v>
      </c>
      <c r="DH5" s="150">
        <v>4.8298694601133597E-2</v>
      </c>
      <c r="DI5" s="150">
        <v>4.8298694601133597E-2</v>
      </c>
      <c r="DJ5" s="150">
        <v>4.8298694601133597E-2</v>
      </c>
      <c r="DK5" s="150">
        <v>4.8298694601133597E-2</v>
      </c>
      <c r="DL5" s="150">
        <v>4.8467903603322697E-2</v>
      </c>
      <c r="DM5" s="150">
        <v>4.8813306365066499E-2</v>
      </c>
      <c r="DN5" s="150">
        <v>5.0993690537920598E-2</v>
      </c>
      <c r="DO5" s="150">
        <v>5.1756666666666701E-2</v>
      </c>
      <c r="DP5" s="150">
        <v>5.1756666666666701E-2</v>
      </c>
      <c r="DQ5" s="150">
        <v>5.1803083333285802E-2</v>
      </c>
      <c r="DR5" s="150">
        <v>5.2022801560922302E-2</v>
      </c>
      <c r="DS5" s="150">
        <v>5.21620812082959E-2</v>
      </c>
      <c r="DT5" s="150">
        <v>5.2233333333333298E-2</v>
      </c>
      <c r="DU5" s="150">
        <v>5.2499999999999998E-2</v>
      </c>
      <c r="DV5" s="150">
        <v>5.2740870463666399E-2</v>
      </c>
      <c r="DW5" s="150">
        <v>5.3838005244626098E-2</v>
      </c>
      <c r="DX5" s="150">
        <v>5.7000000000000002E-2</v>
      </c>
      <c r="DY5" s="150">
        <v>5.8000000000000003E-2</v>
      </c>
      <c r="DZ5" s="150">
        <v>5.9277176850692198E-2</v>
      </c>
      <c r="EA5" s="150">
        <v>6.0234622440376001E-2</v>
      </c>
      <c r="EB5" s="150">
        <v>6.0234622440376001E-2</v>
      </c>
      <c r="EC5" s="150">
        <v>6.0234622440376001E-2</v>
      </c>
      <c r="ED5" s="150">
        <v>6.0234622440376001E-2</v>
      </c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</row>
    <row r="6" spans="1:216">
      <c r="A6" s="11">
        <v>2</v>
      </c>
      <c r="B6" s="150"/>
      <c r="C6" s="150"/>
      <c r="D6" s="150"/>
      <c r="E6" s="150"/>
      <c r="F6" s="150">
        <v>8.3666666666666698E-3</v>
      </c>
      <c r="G6" s="150"/>
      <c r="H6" s="150">
        <v>2.5000000000000001E-2</v>
      </c>
      <c r="I6" s="150">
        <v>1.6899999999999998E-2</v>
      </c>
      <c r="J6" s="150"/>
      <c r="K6" s="150">
        <v>2.0666666666666701E-2</v>
      </c>
      <c r="L6" s="150"/>
      <c r="M6" s="150"/>
      <c r="N6" s="150"/>
      <c r="O6" s="150"/>
      <c r="P6" s="150">
        <v>2.1247641068863801E-2</v>
      </c>
      <c r="Q6" s="150"/>
      <c r="R6" s="150"/>
      <c r="S6" s="150"/>
      <c r="T6" s="150">
        <v>5.2253743358377401E-3</v>
      </c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>
        <v>0.11</v>
      </c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>
        <v>2.60009137649066E-2</v>
      </c>
      <c r="BE6" s="150">
        <v>2.60009137649066E-2</v>
      </c>
      <c r="BF6" s="150"/>
      <c r="BG6" s="150"/>
      <c r="BH6" s="150">
        <v>2.43719964075347E-2</v>
      </c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>
        <v>6.2989809566133106E-2</v>
      </c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>
        <v>5.8000000000000003E-2</v>
      </c>
      <c r="DI6" s="150">
        <v>5.8000000000000003E-2</v>
      </c>
      <c r="DJ6" s="150">
        <v>5.8000000000000003E-2</v>
      </c>
      <c r="DK6" s="150">
        <v>5.8000000000000003E-2</v>
      </c>
      <c r="DL6" s="150"/>
      <c r="DM6" s="150"/>
      <c r="DN6" s="150"/>
      <c r="DO6" s="150"/>
      <c r="DP6" s="150"/>
      <c r="DQ6" s="150"/>
      <c r="DR6" s="150"/>
      <c r="DS6" s="150"/>
      <c r="DT6" s="150">
        <v>6.0999999999999999E-2</v>
      </c>
      <c r="DU6" s="150"/>
      <c r="DV6" s="150"/>
      <c r="DW6" s="150">
        <v>6.2666666666666704E-2</v>
      </c>
      <c r="DX6" s="150"/>
      <c r="DY6" s="150">
        <v>9.9235776499800005E-2</v>
      </c>
      <c r="DZ6" s="150"/>
      <c r="EA6" s="150"/>
      <c r="EB6" s="150"/>
      <c r="EC6" s="150"/>
      <c r="ED6" s="150"/>
    </row>
    <row r="7" spans="1:216">
      <c r="A7" s="11">
        <v>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0"/>
      <c r="DP7" s="150"/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</row>
    <row r="8" spans="1:216">
      <c r="A8" s="11">
        <v>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50"/>
      <c r="DN8" s="150"/>
      <c r="DO8" s="150"/>
      <c r="DP8" s="150"/>
      <c r="DQ8" s="150"/>
      <c r="DR8" s="150"/>
      <c r="DS8" s="150"/>
      <c r="DT8" s="150"/>
      <c r="DU8" s="150"/>
      <c r="DV8" s="150"/>
      <c r="DW8" s="150"/>
      <c r="DX8" s="150"/>
      <c r="DY8" s="150"/>
      <c r="DZ8" s="150"/>
      <c r="EA8" s="150"/>
      <c r="EB8" s="150"/>
      <c r="EC8" s="150"/>
      <c r="ED8" s="150"/>
    </row>
    <row r="9" spans="1:216">
      <c r="A9" s="11">
        <v>5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</row>
    <row r="10" spans="1:216">
      <c r="A10" s="11">
        <v>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</row>
    <row r="11" spans="1:216">
      <c r="A11" s="11">
        <v>7</v>
      </c>
      <c r="B11" s="17"/>
      <c r="C11" s="11"/>
      <c r="D11" s="34"/>
      <c r="E11" s="34"/>
      <c r="F11" s="11"/>
      <c r="G11" s="34"/>
      <c r="H11" s="11"/>
      <c r="I11" s="11"/>
      <c r="J11" s="30"/>
      <c r="K11" s="34"/>
      <c r="L11" s="11"/>
      <c r="M11" s="16"/>
      <c r="AP11" s="26"/>
      <c r="BN11" s="20"/>
      <c r="BO11" s="20"/>
      <c r="CD11" s="26"/>
      <c r="DY11" s="29"/>
    </row>
    <row r="12" spans="1:216">
      <c r="A12" s="11">
        <v>8</v>
      </c>
      <c r="B12" s="17"/>
      <c r="C12" s="11"/>
      <c r="D12" s="34"/>
      <c r="E12" s="34"/>
      <c r="F12" s="11"/>
      <c r="G12" s="34"/>
      <c r="H12" s="11"/>
      <c r="I12" s="11"/>
      <c r="J12" s="30"/>
      <c r="K12" s="34"/>
      <c r="L12" s="11"/>
      <c r="M12" s="16"/>
      <c r="AO12" s="32"/>
      <c r="AP12" s="26"/>
      <c r="BF12" s="26"/>
      <c r="BN12" s="20"/>
      <c r="BO12" s="20"/>
      <c r="DY12" s="29"/>
    </row>
    <row r="13" spans="1:216">
      <c r="A13" s="11">
        <v>9</v>
      </c>
      <c r="B13" s="17"/>
      <c r="C13" s="11"/>
      <c r="D13" s="34"/>
      <c r="E13" s="34"/>
      <c r="F13" s="11"/>
      <c r="G13" s="34"/>
      <c r="H13" s="11"/>
      <c r="I13" s="11"/>
      <c r="J13" s="30"/>
      <c r="K13" s="34"/>
      <c r="L13" s="11"/>
      <c r="M13" s="16"/>
      <c r="AO13" s="32"/>
      <c r="AP13" s="26"/>
      <c r="BF13" s="26"/>
      <c r="DY13" s="29"/>
    </row>
    <row r="14" spans="1:216">
      <c r="A14" s="11">
        <v>10</v>
      </c>
      <c r="B14" s="17"/>
      <c r="C14" s="34"/>
      <c r="D14" s="34"/>
      <c r="E14" s="34"/>
      <c r="F14" s="34"/>
      <c r="G14" s="34"/>
      <c r="H14" s="34"/>
      <c r="I14" s="34"/>
      <c r="J14" s="30"/>
      <c r="K14" s="34"/>
      <c r="L14" s="11"/>
      <c r="M14" s="16"/>
      <c r="AO14" s="32"/>
      <c r="DY14" s="29"/>
    </row>
    <row r="15" spans="1:216">
      <c r="A15" s="11">
        <v>11</v>
      </c>
      <c r="B15" s="17"/>
      <c r="C15" s="34"/>
      <c r="D15" s="34"/>
      <c r="E15" s="34"/>
      <c r="F15" s="34"/>
      <c r="G15" s="34"/>
      <c r="H15" s="34"/>
      <c r="I15" s="34"/>
      <c r="J15" s="30"/>
      <c r="K15" s="34"/>
      <c r="L15" s="11"/>
      <c r="M15" s="16"/>
      <c r="AO15" s="32"/>
      <c r="DY15" s="29"/>
    </row>
    <row r="16" spans="1:216">
      <c r="A16" s="11">
        <v>12</v>
      </c>
      <c r="B16" s="17"/>
      <c r="C16" s="34"/>
      <c r="D16" s="34"/>
      <c r="E16" s="34"/>
      <c r="F16" s="34"/>
      <c r="G16" s="34"/>
      <c r="H16" s="34"/>
      <c r="I16" s="34"/>
      <c r="J16" s="30"/>
      <c r="K16" s="34"/>
      <c r="L16" s="11"/>
      <c r="M16" s="16"/>
      <c r="AO16" s="32"/>
      <c r="DY16" s="29"/>
    </row>
    <row r="17" spans="1:129">
      <c r="A17" s="11">
        <v>13</v>
      </c>
      <c r="B17" s="14"/>
      <c r="C17" s="34"/>
      <c r="D17" s="34"/>
      <c r="E17" s="34"/>
      <c r="F17" s="34"/>
      <c r="G17" s="34"/>
      <c r="H17" s="34"/>
      <c r="I17" s="34"/>
      <c r="J17" s="30"/>
      <c r="K17" s="34"/>
      <c r="L17" s="11"/>
      <c r="M17" s="16"/>
      <c r="AO17" s="32"/>
      <c r="DY17" s="29"/>
    </row>
    <row r="18" spans="1:129">
      <c r="A18" s="11">
        <v>14</v>
      </c>
      <c r="B18" s="14"/>
      <c r="C18" s="34"/>
      <c r="D18" s="34"/>
      <c r="E18" s="34"/>
      <c r="F18" s="34"/>
      <c r="G18" s="34"/>
      <c r="H18" s="34"/>
      <c r="I18" s="34"/>
      <c r="J18" s="30"/>
      <c r="K18" s="34"/>
      <c r="L18" s="11"/>
      <c r="M18" s="16"/>
      <c r="AO18" s="32"/>
      <c r="DY18" s="29"/>
    </row>
    <row r="19" spans="1:129">
      <c r="A19" s="11">
        <v>15</v>
      </c>
      <c r="B19" s="14"/>
      <c r="C19" s="34"/>
      <c r="D19" s="34"/>
      <c r="E19" s="34"/>
      <c r="F19" s="34"/>
      <c r="G19" s="34"/>
      <c r="H19" s="34"/>
      <c r="I19" s="34"/>
      <c r="J19" s="30"/>
      <c r="K19" s="34"/>
      <c r="L19" s="11"/>
      <c r="M19" s="16"/>
      <c r="AO19" s="32"/>
      <c r="DY19" s="29"/>
    </row>
    <row r="20" spans="1:129">
      <c r="A20" s="11">
        <v>16</v>
      </c>
      <c r="B20" s="14"/>
      <c r="C20" s="34"/>
      <c r="D20" s="34"/>
      <c r="E20" s="34"/>
      <c r="F20" s="34"/>
      <c r="G20" s="34"/>
      <c r="H20" s="34"/>
      <c r="I20" s="34"/>
      <c r="J20" s="30"/>
      <c r="K20" s="34"/>
      <c r="L20" s="11"/>
      <c r="M20" s="16"/>
      <c r="AO20" s="32"/>
      <c r="DY20" s="29"/>
    </row>
    <row r="21" spans="1:129">
      <c r="A21" s="11">
        <v>17</v>
      </c>
      <c r="B21" s="17"/>
      <c r="C21" s="34"/>
      <c r="D21" s="34"/>
      <c r="E21" s="34"/>
      <c r="F21" s="34"/>
      <c r="G21" s="34"/>
      <c r="H21" s="34"/>
      <c r="I21" s="34"/>
      <c r="J21" s="30"/>
      <c r="K21" s="34"/>
      <c r="L21" s="11"/>
      <c r="M21" s="16"/>
      <c r="N21" s="18"/>
      <c r="O21" s="18"/>
      <c r="P21" s="18"/>
      <c r="Q21" s="18"/>
      <c r="DY21" s="29"/>
    </row>
    <row r="22" spans="1:129">
      <c r="A22" s="11">
        <v>18</v>
      </c>
      <c r="B22" s="14"/>
      <c r="C22" s="34"/>
      <c r="D22" s="34"/>
      <c r="E22" s="34"/>
      <c r="F22" s="34"/>
      <c r="G22" s="34"/>
      <c r="H22" s="34"/>
      <c r="I22" s="34"/>
      <c r="J22" s="30"/>
      <c r="K22" s="34"/>
      <c r="L22" s="11"/>
      <c r="M22" s="16"/>
      <c r="N22" s="18"/>
      <c r="O22" s="18"/>
      <c r="P22" s="18"/>
      <c r="Q22" s="18"/>
      <c r="DY22" s="29"/>
    </row>
    <row r="23" spans="1:129">
      <c r="A23" s="11">
        <v>19</v>
      </c>
      <c r="B23" s="17"/>
      <c r="C23" s="34"/>
      <c r="D23" s="34"/>
      <c r="E23" s="34"/>
      <c r="F23" s="34"/>
      <c r="G23" s="34"/>
      <c r="H23" s="34"/>
      <c r="I23" s="34"/>
      <c r="J23" s="30"/>
      <c r="K23" s="34"/>
      <c r="L23" s="11"/>
      <c r="M23" s="16"/>
      <c r="N23" s="18"/>
      <c r="O23" s="18"/>
      <c r="P23" s="18"/>
      <c r="Q23" s="18"/>
      <c r="DY23" s="29"/>
    </row>
    <row r="24" spans="1:129">
      <c r="A24" s="11">
        <v>20</v>
      </c>
      <c r="B24" s="14"/>
      <c r="C24" s="34"/>
      <c r="D24" s="34"/>
      <c r="E24" s="34"/>
      <c r="F24" s="34"/>
      <c r="G24" s="34"/>
      <c r="H24" s="34"/>
      <c r="I24" s="34"/>
      <c r="J24" s="30"/>
      <c r="K24" s="34"/>
      <c r="L24" s="11"/>
      <c r="M24" s="16"/>
      <c r="N24" s="18"/>
      <c r="O24" s="18"/>
      <c r="P24" s="18"/>
      <c r="Q24" s="18"/>
      <c r="DY24" s="29"/>
    </row>
    <row r="25" spans="1:129">
      <c r="A25" s="11">
        <v>21</v>
      </c>
      <c r="B25" s="14"/>
      <c r="C25" s="34"/>
      <c r="D25" s="34"/>
      <c r="E25" s="34"/>
      <c r="F25" s="34"/>
      <c r="G25" s="34"/>
      <c r="H25" s="34"/>
      <c r="I25" s="34"/>
      <c r="J25" s="33"/>
      <c r="K25" s="34"/>
      <c r="L25" s="11"/>
      <c r="M25" s="16"/>
      <c r="N25" s="18"/>
      <c r="O25" s="18"/>
      <c r="P25" s="18"/>
      <c r="Q25" s="18"/>
      <c r="DY25" s="29"/>
    </row>
    <row r="26" spans="1:129">
      <c r="A26" s="11">
        <v>22</v>
      </c>
      <c r="B26" s="14"/>
      <c r="C26" s="34"/>
      <c r="D26" s="34"/>
      <c r="E26" s="34"/>
      <c r="F26" s="34"/>
      <c r="G26" s="34"/>
      <c r="H26" s="34"/>
      <c r="I26" s="34"/>
      <c r="J26" s="30"/>
      <c r="K26" s="34"/>
      <c r="L26" s="11"/>
      <c r="M26" s="16"/>
      <c r="N26" s="18"/>
      <c r="O26" s="18"/>
      <c r="P26" s="18"/>
      <c r="Q26" s="18"/>
      <c r="DY26" s="29"/>
    </row>
    <row r="27" spans="1:129">
      <c r="A27" s="11">
        <v>23</v>
      </c>
      <c r="B27" s="14"/>
      <c r="C27" s="34"/>
      <c r="D27" s="34"/>
      <c r="E27" s="34"/>
      <c r="F27" s="34"/>
      <c r="G27" s="34"/>
      <c r="H27" s="34"/>
      <c r="I27" s="34"/>
      <c r="J27" s="30"/>
      <c r="K27" s="34"/>
      <c r="L27" s="11"/>
      <c r="M27" s="16"/>
      <c r="N27" s="18"/>
      <c r="O27" s="18"/>
      <c r="P27" s="18"/>
      <c r="Q27" s="18"/>
      <c r="DY27" s="29"/>
    </row>
    <row r="28" spans="1:129">
      <c r="A28" s="11">
        <v>24</v>
      </c>
      <c r="B28" s="14"/>
      <c r="C28" s="34"/>
      <c r="D28" s="34"/>
      <c r="E28" s="34"/>
      <c r="F28" s="34"/>
      <c r="G28" s="34"/>
      <c r="H28" s="34"/>
      <c r="I28" s="34"/>
      <c r="J28" s="30"/>
      <c r="K28" s="34"/>
      <c r="L28" s="11"/>
      <c r="M28" s="16"/>
      <c r="N28" s="18"/>
      <c r="O28" s="18"/>
      <c r="P28" s="18"/>
      <c r="Q28" s="18"/>
      <c r="DY28" s="29"/>
    </row>
    <row r="29" spans="1:129">
      <c r="A29" s="11">
        <v>25</v>
      </c>
      <c r="B29" s="17"/>
      <c r="C29" s="34"/>
      <c r="D29" s="34"/>
      <c r="E29" s="34"/>
      <c r="F29" s="34"/>
      <c r="G29" s="34"/>
      <c r="H29" s="34"/>
      <c r="I29" s="34"/>
      <c r="J29" s="30"/>
      <c r="K29" s="34"/>
      <c r="L29" s="11"/>
      <c r="M29" s="16"/>
      <c r="N29" s="18"/>
      <c r="O29" s="18"/>
      <c r="P29" s="18"/>
      <c r="Q29" s="18"/>
      <c r="DY29" s="29"/>
    </row>
    <row r="30" spans="1:129">
      <c r="A30" s="11">
        <v>26</v>
      </c>
      <c r="B30" s="14"/>
      <c r="C30" s="34"/>
      <c r="D30" s="34"/>
      <c r="E30" s="34"/>
      <c r="F30" s="34"/>
      <c r="G30" s="34"/>
      <c r="H30" s="34"/>
      <c r="I30" s="34"/>
      <c r="J30" s="30"/>
      <c r="K30" s="34"/>
      <c r="L30" s="11"/>
      <c r="M30" s="16"/>
      <c r="N30" s="18"/>
      <c r="O30" s="18"/>
      <c r="P30" s="18"/>
      <c r="Q30" s="18"/>
      <c r="DY30" s="29"/>
    </row>
    <row r="31" spans="1:129">
      <c r="A31" s="11">
        <v>27</v>
      </c>
      <c r="B31" s="14"/>
      <c r="C31" s="34"/>
      <c r="D31" s="34"/>
      <c r="E31" s="34"/>
      <c r="F31" s="34"/>
      <c r="G31" s="34"/>
      <c r="H31" s="34"/>
      <c r="I31" s="34"/>
      <c r="J31" s="30"/>
      <c r="K31" s="34"/>
      <c r="L31" s="11"/>
      <c r="M31" s="16"/>
      <c r="N31" s="18"/>
      <c r="O31" s="18"/>
      <c r="P31" s="18"/>
      <c r="Q31" s="18"/>
      <c r="DY31" s="29"/>
    </row>
    <row r="32" spans="1:129">
      <c r="A32" s="11">
        <v>28</v>
      </c>
      <c r="B32" s="14"/>
      <c r="C32" s="34"/>
      <c r="D32" s="34"/>
      <c r="E32" s="34"/>
      <c r="F32" s="34"/>
      <c r="G32" s="34"/>
      <c r="H32" s="34"/>
      <c r="I32" s="34"/>
      <c r="J32" s="30"/>
      <c r="K32" s="34"/>
      <c r="L32" s="11"/>
      <c r="M32" s="16"/>
      <c r="N32" s="18"/>
      <c r="O32" s="18"/>
      <c r="P32" s="18"/>
      <c r="Q32" s="18"/>
      <c r="DY32" s="29"/>
    </row>
    <row r="33" spans="1:139">
      <c r="A33" s="11">
        <v>29</v>
      </c>
      <c r="B33" s="14"/>
      <c r="C33" s="34"/>
      <c r="D33" s="34"/>
      <c r="E33" s="34"/>
      <c r="F33" s="34"/>
      <c r="G33" s="34"/>
      <c r="H33" s="34"/>
      <c r="I33" s="34"/>
      <c r="J33" s="30"/>
      <c r="K33" s="34"/>
      <c r="L33" s="34"/>
      <c r="M33" s="16"/>
      <c r="N33" s="18"/>
      <c r="O33" s="18"/>
      <c r="P33" s="18"/>
      <c r="Q33" s="18"/>
      <c r="DY33" s="29"/>
    </row>
    <row r="34" spans="1:139">
      <c r="A34" s="11">
        <v>30</v>
      </c>
      <c r="B34" s="14"/>
      <c r="C34" s="34"/>
      <c r="D34" s="34"/>
      <c r="E34" s="34"/>
      <c r="F34" s="34"/>
      <c r="G34" s="34"/>
      <c r="H34" s="34"/>
      <c r="I34" s="34"/>
      <c r="J34" s="30"/>
      <c r="K34" s="34"/>
      <c r="L34" s="34"/>
      <c r="M34" s="16"/>
      <c r="N34" s="18"/>
      <c r="O34" s="18"/>
      <c r="P34" s="18"/>
      <c r="Q34" s="18"/>
      <c r="DY34" s="29"/>
    </row>
    <row r="35" spans="1:139">
      <c r="A35" s="11">
        <v>31</v>
      </c>
      <c r="B35" s="1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39">
      <c r="A36" s="11">
        <v>32</v>
      </c>
      <c r="B36" s="17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39">
      <c r="A37" s="11">
        <v>33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39">
      <c r="A38" s="11">
        <v>34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39">
      <c r="A39" s="11">
        <v>35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39">
      <c r="B40" s="15"/>
      <c r="C40" s="15"/>
      <c r="D40" s="15"/>
      <c r="E40" s="15"/>
      <c r="F40" s="15"/>
      <c r="G40" s="15"/>
      <c r="H40" s="15"/>
      <c r="I40" s="15"/>
      <c r="J40" s="30"/>
      <c r="K40" s="15"/>
      <c r="L40" s="15"/>
      <c r="M40" s="16"/>
      <c r="N40" s="18"/>
      <c r="O40" s="18"/>
      <c r="P40" s="18"/>
      <c r="Q40" s="18"/>
      <c r="R40" s="20"/>
      <c r="S40" s="20"/>
      <c r="T40" s="20"/>
      <c r="U40" s="20"/>
      <c r="V40" s="20"/>
      <c r="W40" s="23"/>
      <c r="X40" s="23"/>
      <c r="Y40" s="24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6"/>
      <c r="AN40" s="26"/>
      <c r="AO40" s="26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6"/>
      <c r="BB40" s="20"/>
      <c r="BC40" s="20"/>
      <c r="BD40" s="20"/>
      <c r="BE40" s="20"/>
      <c r="BF40" s="26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6"/>
      <c r="CE40" s="20"/>
      <c r="CF40" s="20"/>
      <c r="CG40" s="20"/>
      <c r="CH40" s="20"/>
      <c r="CI40" s="20"/>
      <c r="CJ40" s="20"/>
      <c r="CK40" s="27"/>
      <c r="CL40" s="27"/>
      <c r="CM40" s="20"/>
      <c r="CN40" s="20"/>
      <c r="CO40" s="20"/>
      <c r="CP40" s="20"/>
      <c r="CQ40" s="20"/>
      <c r="CR40" s="20"/>
      <c r="CS40" s="26"/>
      <c r="CT40" s="20"/>
      <c r="CU40" s="26"/>
      <c r="CV40" s="26"/>
      <c r="CW40" s="26"/>
      <c r="CX40" s="20"/>
      <c r="CY40" s="20"/>
      <c r="CZ40" s="20"/>
      <c r="DA40" s="20"/>
      <c r="DB40" s="26"/>
      <c r="DC40" s="20"/>
      <c r="DD40" s="20"/>
      <c r="DE40" s="20"/>
      <c r="DF40" s="26"/>
      <c r="DG40" s="26"/>
      <c r="DH40" s="26"/>
      <c r="DI40" s="26"/>
      <c r="DJ40" s="26"/>
      <c r="DK40" s="26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9"/>
      <c r="DZ40" s="26"/>
      <c r="EA40" s="20"/>
      <c r="EB40" s="20"/>
    </row>
    <row r="41" spans="1:139">
      <c r="A41" s="35" t="s">
        <v>501</v>
      </c>
      <c r="B41" s="13">
        <f>COUNT(B5:B39)</f>
        <v>1</v>
      </c>
      <c r="C41" s="13">
        <f t="shared" ref="C41:BN41" si="0">COUNT(C5:C39)</f>
        <v>1</v>
      </c>
      <c r="D41" s="13">
        <f>COUNT(D5:D39)</f>
        <v>1</v>
      </c>
      <c r="E41" s="13">
        <f>COUNT(E5:E39)</f>
        <v>1</v>
      </c>
      <c r="F41" s="13">
        <f t="shared" si="0"/>
        <v>2</v>
      </c>
      <c r="G41" s="13">
        <f>COUNT(G5:G39)</f>
        <v>1</v>
      </c>
      <c r="H41" s="13">
        <f>COUNT(H5:H39)</f>
        <v>2</v>
      </c>
      <c r="I41" s="13">
        <f t="shared" si="0"/>
        <v>2</v>
      </c>
      <c r="J41" s="13">
        <f>COUNT(J5:J39)</f>
        <v>1</v>
      </c>
      <c r="K41" s="13">
        <f>COUNT(K5:K39)</f>
        <v>2</v>
      </c>
      <c r="L41" s="13">
        <f t="shared" si="0"/>
        <v>1</v>
      </c>
      <c r="M41" s="13">
        <f t="shared" si="0"/>
        <v>1</v>
      </c>
      <c r="N41" s="13">
        <f t="shared" si="0"/>
        <v>1</v>
      </c>
      <c r="O41" s="13">
        <f t="shared" si="0"/>
        <v>1</v>
      </c>
      <c r="P41" s="13">
        <f t="shared" si="0"/>
        <v>2</v>
      </c>
      <c r="Q41" s="13">
        <f t="shared" si="0"/>
        <v>1</v>
      </c>
      <c r="R41" s="13">
        <f t="shared" si="0"/>
        <v>1</v>
      </c>
      <c r="S41" s="13">
        <f t="shared" si="0"/>
        <v>1</v>
      </c>
      <c r="T41" s="13">
        <f t="shared" si="0"/>
        <v>2</v>
      </c>
      <c r="U41" s="13">
        <f t="shared" si="0"/>
        <v>1</v>
      </c>
      <c r="V41" s="13">
        <f t="shared" si="0"/>
        <v>1</v>
      </c>
      <c r="W41" s="13">
        <f t="shared" si="0"/>
        <v>1</v>
      </c>
      <c r="X41" s="13">
        <f t="shared" si="0"/>
        <v>1</v>
      </c>
      <c r="Y41" s="13">
        <f t="shared" si="0"/>
        <v>1</v>
      </c>
      <c r="Z41" s="13">
        <f t="shared" si="0"/>
        <v>1</v>
      </c>
      <c r="AA41" s="13">
        <f t="shared" si="0"/>
        <v>1</v>
      </c>
      <c r="AB41" s="13">
        <f t="shared" si="0"/>
        <v>1</v>
      </c>
      <c r="AC41" s="13">
        <f t="shared" si="0"/>
        <v>1</v>
      </c>
      <c r="AD41" s="13">
        <f t="shared" si="0"/>
        <v>1</v>
      </c>
      <c r="AE41" s="13">
        <f t="shared" si="0"/>
        <v>1</v>
      </c>
      <c r="AF41" s="13">
        <f t="shared" si="0"/>
        <v>1</v>
      </c>
      <c r="AG41" s="13">
        <f t="shared" si="0"/>
        <v>1</v>
      </c>
      <c r="AH41" s="13">
        <f t="shared" si="0"/>
        <v>1</v>
      </c>
      <c r="AI41" s="13">
        <f t="shared" si="0"/>
        <v>1</v>
      </c>
      <c r="AJ41" s="13">
        <f t="shared" si="0"/>
        <v>1</v>
      </c>
      <c r="AK41" s="13">
        <f>COUNT(AK5:AK39)</f>
        <v>1</v>
      </c>
      <c r="AL41" s="13">
        <f t="shared" si="0"/>
        <v>1</v>
      </c>
      <c r="AM41" s="13">
        <f>COUNT(AM5:AM39)</f>
        <v>1</v>
      </c>
      <c r="AN41" s="13">
        <f>COUNT(AN5:AN39)</f>
        <v>1</v>
      </c>
      <c r="AO41" s="13">
        <f>COUNT(AO5:AO39)</f>
        <v>1</v>
      </c>
      <c r="AP41" s="13">
        <f t="shared" si="0"/>
        <v>1</v>
      </c>
      <c r="AQ41" s="13">
        <f>COUNT(AQ5:AQ39)</f>
        <v>2</v>
      </c>
      <c r="AR41" s="13">
        <f>COUNT(AR5:AR39)</f>
        <v>1</v>
      </c>
      <c r="AS41" s="13">
        <f>COUNT(AS5:AS39)</f>
        <v>1</v>
      </c>
      <c r="AT41" s="13">
        <f t="shared" si="0"/>
        <v>1</v>
      </c>
      <c r="AU41" s="13">
        <f t="shared" si="0"/>
        <v>1</v>
      </c>
      <c r="AV41" s="13">
        <f t="shared" si="0"/>
        <v>1</v>
      </c>
      <c r="AW41" s="13">
        <f t="shared" si="0"/>
        <v>1</v>
      </c>
      <c r="AX41" s="13">
        <f>COUNT(AX5:AX39)</f>
        <v>1</v>
      </c>
      <c r="AY41" s="13">
        <f t="shared" si="0"/>
        <v>1</v>
      </c>
      <c r="AZ41" s="13">
        <f t="shared" si="0"/>
        <v>1</v>
      </c>
      <c r="BA41" s="13">
        <f t="shared" si="0"/>
        <v>1</v>
      </c>
      <c r="BB41" s="13">
        <f t="shared" si="0"/>
        <v>1</v>
      </c>
      <c r="BC41" s="13">
        <f>COUNT(BC5:BC39)</f>
        <v>1</v>
      </c>
      <c r="BD41" s="13">
        <f t="shared" si="0"/>
        <v>2</v>
      </c>
      <c r="BE41" s="13">
        <f t="shared" si="0"/>
        <v>2</v>
      </c>
      <c r="BF41" s="13">
        <f>COUNT(BF5:BF39)</f>
        <v>1</v>
      </c>
      <c r="BG41" s="13">
        <f t="shared" si="0"/>
        <v>1</v>
      </c>
      <c r="BH41" s="13">
        <f>COUNT(BH5:BH39)</f>
        <v>2</v>
      </c>
      <c r="BI41" s="13">
        <f>COUNT(BI5:BI39)</f>
        <v>1</v>
      </c>
      <c r="BJ41" s="13">
        <f t="shared" si="0"/>
        <v>1</v>
      </c>
      <c r="BK41" s="13">
        <f>COUNT(BK5:BK39)</f>
        <v>1</v>
      </c>
      <c r="BL41" s="13">
        <f t="shared" si="0"/>
        <v>1</v>
      </c>
      <c r="BM41" s="13">
        <f>COUNT(BM5:BM39)</f>
        <v>1</v>
      </c>
      <c r="BN41" s="13">
        <f t="shared" si="0"/>
        <v>1</v>
      </c>
      <c r="BO41" s="13">
        <f>COUNT(BO5:BO39)</f>
        <v>1</v>
      </c>
      <c r="BP41" s="13">
        <f t="shared" ref="BP41:EA41" si="1">COUNT(BP5:BP39)</f>
        <v>1</v>
      </c>
      <c r="BQ41" s="13">
        <f t="shared" si="1"/>
        <v>1</v>
      </c>
      <c r="BR41" s="13">
        <f>COUNT(BR5:BR39)</f>
        <v>1</v>
      </c>
      <c r="BS41" s="13">
        <f>COUNT(BS5:BS39)</f>
        <v>1</v>
      </c>
      <c r="BT41" s="13">
        <f>COUNT(BT5:BT39)</f>
        <v>1</v>
      </c>
      <c r="BU41" s="13">
        <f>COUNT(BU5:BU39)</f>
        <v>1</v>
      </c>
      <c r="BV41" s="13">
        <f t="shared" si="1"/>
        <v>1</v>
      </c>
      <c r="BW41" s="13">
        <f>COUNT(BW5:BW39)</f>
        <v>1</v>
      </c>
      <c r="BX41" s="13">
        <f>COUNT(BX5:BX39)</f>
        <v>1</v>
      </c>
      <c r="BY41" s="13">
        <f t="shared" si="1"/>
        <v>1</v>
      </c>
      <c r="BZ41" s="13">
        <f>COUNT(BZ5:BZ39)</f>
        <v>1</v>
      </c>
      <c r="CA41" s="13">
        <f>COUNT(CA5:CA39)</f>
        <v>1</v>
      </c>
      <c r="CB41" s="13">
        <f>COUNT(CB5:CB39)</f>
        <v>1</v>
      </c>
      <c r="CC41" s="13">
        <f t="shared" si="1"/>
        <v>1</v>
      </c>
      <c r="CD41" s="13">
        <f>COUNT(CD5:CD39)</f>
        <v>1</v>
      </c>
      <c r="CE41" s="13">
        <f t="shared" si="1"/>
        <v>1</v>
      </c>
      <c r="CF41" s="13">
        <f t="shared" si="1"/>
        <v>1</v>
      </c>
      <c r="CG41" s="13">
        <f t="shared" si="1"/>
        <v>1</v>
      </c>
      <c r="CH41" s="13">
        <f t="shared" si="1"/>
        <v>1</v>
      </c>
      <c r="CI41" s="13">
        <f t="shared" si="1"/>
        <v>1</v>
      </c>
      <c r="CJ41" s="13">
        <f t="shared" si="1"/>
        <v>1</v>
      </c>
      <c r="CK41" s="13">
        <f t="shared" si="1"/>
        <v>1</v>
      </c>
      <c r="CL41" s="13">
        <f t="shared" si="1"/>
        <v>1</v>
      </c>
      <c r="CM41" s="13">
        <f t="shared" si="1"/>
        <v>1</v>
      </c>
      <c r="CN41" s="13">
        <f t="shared" si="1"/>
        <v>1</v>
      </c>
      <c r="CO41" s="13">
        <f t="shared" si="1"/>
        <v>1</v>
      </c>
      <c r="CP41" s="13">
        <f t="shared" si="1"/>
        <v>1</v>
      </c>
      <c r="CQ41" s="13">
        <f t="shared" si="1"/>
        <v>1</v>
      </c>
      <c r="CR41" s="13">
        <f t="shared" si="1"/>
        <v>1</v>
      </c>
      <c r="CS41" s="13">
        <f t="shared" si="1"/>
        <v>1</v>
      </c>
      <c r="CT41" s="13">
        <f t="shared" si="1"/>
        <v>2</v>
      </c>
      <c r="CU41" s="13">
        <f t="shared" si="1"/>
        <v>1</v>
      </c>
      <c r="CV41" s="13">
        <f>COUNT(CV5:CV39)</f>
        <v>1</v>
      </c>
      <c r="CW41" s="13">
        <f>COUNT(CW5:CW39)</f>
        <v>1</v>
      </c>
      <c r="CX41" s="13">
        <f t="shared" si="1"/>
        <v>1</v>
      </c>
      <c r="CY41" s="13">
        <f>COUNT(CY5:CY39)</f>
        <v>1</v>
      </c>
      <c r="CZ41" s="13">
        <f>COUNT(CZ5:CZ39)</f>
        <v>1</v>
      </c>
      <c r="DA41" s="13">
        <f t="shared" si="1"/>
        <v>1</v>
      </c>
      <c r="DB41" s="13">
        <f t="shared" si="1"/>
        <v>1</v>
      </c>
      <c r="DC41" s="13">
        <f t="shared" si="1"/>
        <v>1</v>
      </c>
      <c r="DD41" s="13">
        <f t="shared" si="1"/>
        <v>1</v>
      </c>
      <c r="DE41" s="13">
        <f>COUNT(DE5:DE39)</f>
        <v>1</v>
      </c>
      <c r="DF41" s="13">
        <f t="shared" si="1"/>
        <v>1</v>
      </c>
      <c r="DG41" s="13">
        <f>COUNT(DG5:DG39)</f>
        <v>1</v>
      </c>
      <c r="DH41" s="13">
        <f>COUNT(DH5:DH39)</f>
        <v>2</v>
      </c>
      <c r="DI41" s="13">
        <f>COUNT(DI5:DI39)</f>
        <v>2</v>
      </c>
      <c r="DJ41" s="13">
        <f t="shared" si="1"/>
        <v>2</v>
      </c>
      <c r="DK41" s="13">
        <f>COUNT(DK5:DK39)</f>
        <v>2</v>
      </c>
      <c r="DL41" s="13">
        <f t="shared" si="1"/>
        <v>1</v>
      </c>
      <c r="DM41" s="13">
        <f t="shared" si="1"/>
        <v>1</v>
      </c>
      <c r="DN41" s="13">
        <f>COUNT(DN5:DN39)</f>
        <v>1</v>
      </c>
      <c r="DO41" s="13">
        <f t="shared" si="1"/>
        <v>1</v>
      </c>
      <c r="DP41" s="13">
        <f t="shared" si="1"/>
        <v>1</v>
      </c>
      <c r="DQ41" s="13">
        <f t="shared" si="1"/>
        <v>1</v>
      </c>
      <c r="DR41" s="13">
        <f t="shared" si="1"/>
        <v>1</v>
      </c>
      <c r="DS41" s="13">
        <f t="shared" si="1"/>
        <v>1</v>
      </c>
      <c r="DT41" s="13">
        <f t="shared" si="1"/>
        <v>2</v>
      </c>
      <c r="DU41" s="13">
        <f t="shared" si="1"/>
        <v>1</v>
      </c>
      <c r="DV41" s="13">
        <f t="shared" si="1"/>
        <v>1</v>
      </c>
      <c r="DW41" s="13">
        <f t="shared" si="1"/>
        <v>2</v>
      </c>
      <c r="DX41" s="13">
        <f t="shared" si="1"/>
        <v>1</v>
      </c>
      <c r="DY41" s="13">
        <f t="shared" si="1"/>
        <v>2</v>
      </c>
      <c r="DZ41" s="13">
        <f t="shared" si="1"/>
        <v>1</v>
      </c>
      <c r="EA41" s="13">
        <f t="shared" si="1"/>
        <v>1</v>
      </c>
      <c r="EB41" s="13">
        <f>COUNT(EB5:EB39)</f>
        <v>1</v>
      </c>
      <c r="EC41" s="76">
        <f>COUNT(EC5:EC39)</f>
        <v>1</v>
      </c>
      <c r="ED41" s="76">
        <f>COUNT(ED5:ED39)</f>
        <v>1</v>
      </c>
    </row>
    <row r="42" spans="1:139">
      <c r="A42" s="35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</row>
    <row r="43" spans="1:139" ht="30">
      <c r="A43" s="35"/>
      <c r="C43" s="36"/>
      <c r="D43" s="36" t="s">
        <v>502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</row>
    <row r="44" spans="1:139" s="29" customFormat="1">
      <c r="EF44" s="13"/>
      <c r="EG44" s="13"/>
      <c r="EH44" s="13"/>
      <c r="EI44" s="13"/>
    </row>
    <row r="45" spans="1:139">
      <c r="A45" s="35" t="s">
        <v>503</v>
      </c>
      <c r="C45" s="37"/>
      <c r="D45" s="37">
        <f>COUNTA(B5:EB5)</f>
        <v>131</v>
      </c>
      <c r="E45" s="37"/>
    </row>
    <row r="46" spans="1:139">
      <c r="D46" s="2"/>
    </row>
    <row r="47" spans="1:139">
      <c r="D47" s="2"/>
      <c r="I47" s="34"/>
      <c r="J47" s="34"/>
    </row>
    <row r="48" spans="1:139">
      <c r="A48" s="35" t="s">
        <v>504</v>
      </c>
      <c r="D48" s="2">
        <f>SUM(B41:EB41)</f>
        <v>149</v>
      </c>
      <c r="Q48" s="146" t="s">
        <v>505</v>
      </c>
    </row>
    <row r="49" spans="1:134">
      <c r="Q49" s="147"/>
    </row>
    <row r="51" spans="1:134"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</row>
    <row r="52" spans="1:134">
      <c r="I52" s="34"/>
      <c r="J52" s="34"/>
    </row>
    <row r="53" spans="1:134">
      <c r="C53" s="38"/>
      <c r="D53" s="38">
        <f>D48-1</f>
        <v>148</v>
      </c>
      <c r="E53" s="38"/>
      <c r="I53" s="34"/>
      <c r="J53" s="34"/>
    </row>
    <row r="54" spans="1:134">
      <c r="I54" s="34"/>
      <c r="J54" s="34"/>
    </row>
    <row r="55" spans="1:134">
      <c r="I55" s="34"/>
      <c r="J55" s="34"/>
    </row>
    <row r="56" spans="1:134">
      <c r="I56" s="34"/>
      <c r="J56" s="34"/>
    </row>
    <row r="57" spans="1:134">
      <c r="G57" s="39"/>
      <c r="I57" s="34"/>
      <c r="J57" s="34"/>
    </row>
    <row r="58" spans="1:134">
      <c r="A58" s="35" t="s">
        <v>506</v>
      </c>
      <c r="I58" s="34"/>
      <c r="J58" s="34"/>
    </row>
    <row r="59" spans="1:134">
      <c r="I59" s="34"/>
      <c r="J59" s="34"/>
    </row>
    <row r="60" spans="1:134">
      <c r="A60" s="13" t="s">
        <v>507</v>
      </c>
      <c r="B60" s="29">
        <f>B5</f>
        <v>1.3142791798097499E-4</v>
      </c>
      <c r="C60" s="29">
        <f t="shared" ref="C60:BN60" si="2">C5</f>
        <v>5.1461483000741104E-4</v>
      </c>
      <c r="D60" s="29">
        <f t="shared" si="2"/>
        <v>5.2494206227718095E-4</v>
      </c>
      <c r="E60" s="29">
        <f t="shared" si="2"/>
        <v>8.0800000000000002E-4</v>
      </c>
      <c r="F60" s="29">
        <f t="shared" si="2"/>
        <v>1E-3</v>
      </c>
      <c r="G60" s="29">
        <f t="shared" si="2"/>
        <v>1.3638426439279601E-3</v>
      </c>
      <c r="H60" s="29">
        <f t="shared" si="2"/>
        <v>1.8E-3</v>
      </c>
      <c r="I60" s="29">
        <f t="shared" si="2"/>
        <v>1.8766666666666699E-3</v>
      </c>
      <c r="J60" s="29">
        <f t="shared" si="2"/>
        <v>2E-3</v>
      </c>
      <c r="K60" s="29">
        <f t="shared" si="2"/>
        <v>2.2000000000000001E-3</v>
      </c>
      <c r="L60" s="29">
        <f t="shared" si="2"/>
        <v>2.2963188148331301E-3</v>
      </c>
      <c r="M60" s="29">
        <f t="shared" si="2"/>
        <v>2.4828838625518099E-3</v>
      </c>
      <c r="N60" s="29">
        <f t="shared" si="2"/>
        <v>2.5061884607469002E-3</v>
      </c>
      <c r="O60" s="29">
        <f t="shared" si="2"/>
        <v>2.9222472670959198E-3</v>
      </c>
      <c r="P60" s="29">
        <f t="shared" si="2"/>
        <v>3.0000000000000001E-3</v>
      </c>
      <c r="Q60" s="29">
        <f t="shared" si="2"/>
        <v>3.0000000000000001E-3</v>
      </c>
      <c r="R60" s="29">
        <f t="shared" si="2"/>
        <v>3.0000000000000001E-3</v>
      </c>
      <c r="S60" s="29">
        <f t="shared" si="2"/>
        <v>3.0095891467720902E-3</v>
      </c>
      <c r="T60" s="29">
        <f t="shared" si="2"/>
        <v>3.0999999999999999E-3</v>
      </c>
      <c r="U60" s="29">
        <f t="shared" si="2"/>
        <v>4.0000000000000001E-3</v>
      </c>
      <c r="V60" s="29">
        <f t="shared" si="2"/>
        <v>4.0000000000000001E-3</v>
      </c>
      <c r="W60" s="29">
        <f t="shared" si="2"/>
        <v>4.0000000000000001E-3</v>
      </c>
      <c r="X60" s="29">
        <f t="shared" si="2"/>
        <v>4.8999999999999998E-3</v>
      </c>
      <c r="Y60" s="29">
        <f t="shared" si="2"/>
        <v>5.0000000000000001E-3</v>
      </c>
      <c r="Z60" s="29">
        <f t="shared" si="2"/>
        <v>5.4391363675204496E-3</v>
      </c>
      <c r="AA60" s="29">
        <f t="shared" si="2"/>
        <v>6.0000000000000001E-3</v>
      </c>
      <c r="AB60" s="29">
        <f t="shared" si="2"/>
        <v>6.56135147314146E-3</v>
      </c>
      <c r="AC60" s="29">
        <f t="shared" si="2"/>
        <v>6.56135147314146E-3</v>
      </c>
      <c r="AD60" s="29">
        <f t="shared" si="2"/>
        <v>7.0000000000000001E-3</v>
      </c>
      <c r="AE60" s="29">
        <f t="shared" si="2"/>
        <v>7.3333333333333297E-3</v>
      </c>
      <c r="AF60" s="29">
        <f t="shared" si="2"/>
        <v>7.3333333333333297E-3</v>
      </c>
      <c r="AG60" s="29">
        <f t="shared" si="2"/>
        <v>7.6200555367301496E-3</v>
      </c>
      <c r="AH60" s="29">
        <f t="shared" si="2"/>
        <v>7.6666666666666697E-3</v>
      </c>
      <c r="AI60" s="29">
        <f t="shared" si="2"/>
        <v>7.9663703641606395E-3</v>
      </c>
      <c r="AJ60" s="29">
        <f t="shared" si="2"/>
        <v>8.5948098119838605E-3</v>
      </c>
      <c r="AK60" s="29">
        <f t="shared" si="2"/>
        <v>8.7930423400075595E-3</v>
      </c>
      <c r="AL60" s="29">
        <f t="shared" si="2"/>
        <v>8.7930423400075595E-3</v>
      </c>
      <c r="AM60" s="29">
        <f t="shared" si="2"/>
        <v>8.9999999999999993E-3</v>
      </c>
      <c r="AN60" s="29">
        <f t="shared" si="2"/>
        <v>9.5649410215310395E-3</v>
      </c>
      <c r="AO60" s="29">
        <f t="shared" si="2"/>
        <v>9.5649410215310395E-3</v>
      </c>
      <c r="AP60" s="29">
        <f t="shared" si="2"/>
        <v>1.0500000000000001E-2</v>
      </c>
      <c r="AQ60" s="29">
        <f t="shared" si="2"/>
        <v>1.0999999999999999E-2</v>
      </c>
      <c r="AR60" s="29">
        <f t="shared" si="2"/>
        <v>1.0999999999999999E-2</v>
      </c>
      <c r="AS60" s="29">
        <f t="shared" si="2"/>
        <v>1.1215128561328501E-2</v>
      </c>
      <c r="AT60" s="29">
        <f t="shared" si="2"/>
        <v>1.18333333333333E-2</v>
      </c>
      <c r="AU60" s="29">
        <f t="shared" si="2"/>
        <v>1.19892724025152E-2</v>
      </c>
      <c r="AV60" s="29">
        <f t="shared" si="2"/>
        <v>1.3055147426003E-2</v>
      </c>
      <c r="AW60" s="29">
        <f t="shared" si="2"/>
        <v>1.3055147426003E-2</v>
      </c>
      <c r="AX60" s="29">
        <f t="shared" si="2"/>
        <v>1.32860688343898E-2</v>
      </c>
      <c r="AY60" s="29">
        <f t="shared" si="2"/>
        <v>1.3758810823933E-2</v>
      </c>
      <c r="AZ60" s="29">
        <f t="shared" si="2"/>
        <v>1.38E-2</v>
      </c>
      <c r="BA60" s="29">
        <f t="shared" si="2"/>
        <v>1.3899999999999999E-2</v>
      </c>
      <c r="BB60" s="29">
        <f t="shared" si="2"/>
        <v>1.39580872460553E-2</v>
      </c>
      <c r="BC60" s="29">
        <f t="shared" si="2"/>
        <v>1.3961357413939999E-2</v>
      </c>
      <c r="BD60" s="29">
        <f t="shared" si="2"/>
        <v>1.4E-2</v>
      </c>
      <c r="BE60" s="29">
        <f t="shared" si="2"/>
        <v>1.4E-2</v>
      </c>
      <c r="BF60" s="29">
        <f t="shared" si="2"/>
        <v>1.48975586114036E-2</v>
      </c>
      <c r="BG60" s="29">
        <f t="shared" si="2"/>
        <v>1.50621605927249E-2</v>
      </c>
      <c r="BH60" s="29">
        <f t="shared" si="2"/>
        <v>1.5299999999999999E-2</v>
      </c>
      <c r="BI60" s="29">
        <f t="shared" si="2"/>
        <v>1.56167816914752E-2</v>
      </c>
      <c r="BJ60" s="29">
        <f t="shared" si="2"/>
        <v>1.5813312620443901E-2</v>
      </c>
      <c r="BK60" s="29">
        <f t="shared" si="2"/>
        <v>1.8045208231201398E-2</v>
      </c>
      <c r="BL60" s="29">
        <f t="shared" si="2"/>
        <v>1.8754423501470399E-2</v>
      </c>
      <c r="BM60" s="29">
        <f t="shared" si="2"/>
        <v>1.92588097371654E-2</v>
      </c>
      <c r="BN60" s="29">
        <f t="shared" si="2"/>
        <v>2.0074227953452602E-2</v>
      </c>
      <c r="BO60" s="29">
        <f t="shared" ref="BO60:DZ60" si="3">BO5</f>
        <v>2.0133759639329001E-2</v>
      </c>
      <c r="BP60" s="29">
        <f t="shared" si="3"/>
        <v>2.0984634052692599E-2</v>
      </c>
      <c r="BQ60" s="29">
        <f t="shared" si="3"/>
        <v>2.31435873506174E-2</v>
      </c>
      <c r="BR60" s="29">
        <f t="shared" si="3"/>
        <v>2.3901515513383601E-2</v>
      </c>
      <c r="BS60" s="29">
        <f t="shared" si="3"/>
        <v>2.4500000000000001E-2</v>
      </c>
      <c r="BT60" s="29">
        <f t="shared" si="3"/>
        <v>2.4913349864460001E-2</v>
      </c>
      <c r="BU60" s="29">
        <f t="shared" si="3"/>
        <v>2.5000000000000001E-2</v>
      </c>
      <c r="BV60" s="29">
        <f t="shared" si="3"/>
        <v>2.724E-2</v>
      </c>
      <c r="BW60" s="29">
        <f t="shared" si="3"/>
        <v>2.7406666666666701E-2</v>
      </c>
      <c r="BX60" s="29">
        <f t="shared" si="3"/>
        <v>2.7699999999999999E-2</v>
      </c>
      <c r="BY60" s="29">
        <f t="shared" si="3"/>
        <v>2.8500000000000001E-2</v>
      </c>
      <c r="BZ60" s="29">
        <f t="shared" si="3"/>
        <v>2.8543632005981E-2</v>
      </c>
      <c r="CA60" s="29">
        <f t="shared" si="3"/>
        <v>2.9359065224540602E-2</v>
      </c>
      <c r="CB60" s="29">
        <f t="shared" si="3"/>
        <v>2.9914641844339201E-2</v>
      </c>
      <c r="CC60" s="29">
        <f t="shared" si="3"/>
        <v>0.03</v>
      </c>
      <c r="CD60" s="29">
        <f t="shared" si="3"/>
        <v>3.12073167611908E-2</v>
      </c>
      <c r="CE60" s="29">
        <f t="shared" si="3"/>
        <v>3.1888208908511698E-2</v>
      </c>
      <c r="CF60" s="29">
        <f t="shared" si="3"/>
        <v>3.2000000000000001E-2</v>
      </c>
      <c r="CG60" s="29">
        <f t="shared" si="3"/>
        <v>3.2621515288533298E-2</v>
      </c>
      <c r="CH60" s="29">
        <f t="shared" si="3"/>
        <v>3.5000000000000003E-2</v>
      </c>
      <c r="CI60" s="29">
        <f t="shared" si="3"/>
        <v>3.5084682275174597E-2</v>
      </c>
      <c r="CJ60" s="29">
        <f t="shared" si="3"/>
        <v>3.54012112809685E-2</v>
      </c>
      <c r="CK60" s="29">
        <f t="shared" si="3"/>
        <v>3.54012112809685E-2</v>
      </c>
      <c r="CL60" s="29">
        <f t="shared" si="3"/>
        <v>3.5533333333333299E-2</v>
      </c>
      <c r="CM60" s="29">
        <f t="shared" si="3"/>
        <v>3.6388043111879299E-2</v>
      </c>
      <c r="CN60" s="29">
        <f t="shared" si="3"/>
        <v>3.6887621566212302E-2</v>
      </c>
      <c r="CO60" s="29">
        <f t="shared" si="3"/>
        <v>3.7197311409790802E-2</v>
      </c>
      <c r="CP60" s="29">
        <f t="shared" si="3"/>
        <v>3.8561763176734397E-2</v>
      </c>
      <c r="CQ60" s="29">
        <f t="shared" si="3"/>
        <v>3.9469432330436198E-2</v>
      </c>
      <c r="CR60" s="29">
        <f t="shared" si="3"/>
        <v>3.9722557354481797E-2</v>
      </c>
      <c r="CS60" s="29">
        <f t="shared" si="3"/>
        <v>0.04</v>
      </c>
      <c r="CT60" s="29">
        <f t="shared" si="3"/>
        <v>4.0111111111111097E-2</v>
      </c>
      <c r="CU60" s="29">
        <f t="shared" si="3"/>
        <v>4.0833333333333298E-2</v>
      </c>
      <c r="CV60" s="29">
        <f t="shared" si="3"/>
        <v>4.1233730831614197E-2</v>
      </c>
      <c r="CW60" s="29">
        <f t="shared" si="3"/>
        <v>4.3517511481149997E-2</v>
      </c>
      <c r="CX60" s="29">
        <f t="shared" si="3"/>
        <v>4.3517511481149997E-2</v>
      </c>
      <c r="CY60" s="29">
        <f t="shared" si="3"/>
        <v>4.3833333333333301E-2</v>
      </c>
      <c r="CZ60" s="29">
        <f t="shared" si="3"/>
        <v>4.3873937881191399E-2</v>
      </c>
      <c r="DA60" s="29">
        <f t="shared" si="3"/>
        <v>4.4582745592888703E-2</v>
      </c>
      <c r="DB60" s="29">
        <f t="shared" si="3"/>
        <v>4.5633095075672703E-2</v>
      </c>
      <c r="DC60" s="29">
        <f t="shared" si="3"/>
        <v>4.5633095075672703E-2</v>
      </c>
      <c r="DD60" s="29">
        <f t="shared" si="3"/>
        <v>4.6399999999999997E-2</v>
      </c>
      <c r="DE60" s="29">
        <f t="shared" si="3"/>
        <v>4.6975376689896202E-2</v>
      </c>
      <c r="DF60" s="29">
        <f t="shared" si="3"/>
        <v>4.7792966482132299E-2</v>
      </c>
      <c r="DG60" s="29">
        <f t="shared" si="3"/>
        <v>4.7908493511247201E-2</v>
      </c>
      <c r="DH60" s="29">
        <f t="shared" si="3"/>
        <v>4.8298694601133597E-2</v>
      </c>
      <c r="DI60" s="29">
        <f t="shared" si="3"/>
        <v>4.8298694601133597E-2</v>
      </c>
      <c r="DJ60" s="29">
        <f t="shared" si="3"/>
        <v>4.8298694601133597E-2</v>
      </c>
      <c r="DK60" s="29">
        <f t="shared" si="3"/>
        <v>4.8298694601133597E-2</v>
      </c>
      <c r="DL60" s="29">
        <f t="shared" si="3"/>
        <v>4.8467903603322697E-2</v>
      </c>
      <c r="DM60" s="29">
        <f t="shared" si="3"/>
        <v>4.8813306365066499E-2</v>
      </c>
      <c r="DN60" s="29">
        <f t="shared" si="3"/>
        <v>5.0993690537920598E-2</v>
      </c>
      <c r="DO60" s="29">
        <f t="shared" si="3"/>
        <v>5.1756666666666701E-2</v>
      </c>
      <c r="DP60" s="29">
        <f t="shared" si="3"/>
        <v>5.1756666666666701E-2</v>
      </c>
      <c r="DQ60" s="29">
        <f t="shared" si="3"/>
        <v>5.1803083333285802E-2</v>
      </c>
      <c r="DR60" s="29">
        <f t="shared" si="3"/>
        <v>5.2022801560922302E-2</v>
      </c>
      <c r="DS60" s="29">
        <f t="shared" si="3"/>
        <v>5.21620812082959E-2</v>
      </c>
      <c r="DT60" s="29">
        <f t="shared" si="3"/>
        <v>5.2233333333333298E-2</v>
      </c>
      <c r="DU60" s="29">
        <f t="shared" si="3"/>
        <v>5.2499999999999998E-2</v>
      </c>
      <c r="DV60" s="29">
        <f t="shared" si="3"/>
        <v>5.2740870463666399E-2</v>
      </c>
      <c r="DW60" s="29">
        <f t="shared" si="3"/>
        <v>5.3838005244626098E-2</v>
      </c>
      <c r="DX60" s="29">
        <f t="shared" si="3"/>
        <v>5.7000000000000002E-2</v>
      </c>
      <c r="DY60" s="29">
        <f t="shared" si="3"/>
        <v>5.8000000000000003E-2</v>
      </c>
      <c r="DZ60" s="29">
        <f t="shared" si="3"/>
        <v>5.9277176850692198E-2</v>
      </c>
      <c r="EA60" s="29">
        <f>EA5</f>
        <v>6.0234622440376001E-2</v>
      </c>
      <c r="EB60" s="29">
        <f>EB5</f>
        <v>6.0234622440376001E-2</v>
      </c>
      <c r="EC60" s="77">
        <f>EC5</f>
        <v>6.0234622440376001E-2</v>
      </c>
      <c r="ED60" s="77">
        <f>ED5</f>
        <v>6.0234622440376001E-2</v>
      </c>
    </row>
    <row r="61" spans="1:134">
      <c r="C61" s="34"/>
      <c r="G61" s="39"/>
      <c r="I61" s="34"/>
    </row>
    <row r="64" spans="1:134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7" spans="1:11">
      <c r="C67" s="29"/>
      <c r="D67" s="153">
        <f>AVERAGE(B60:EB60)</f>
        <v>2.4678204919108059E-2</v>
      </c>
      <c r="E67" s="29"/>
    </row>
    <row r="68" spans="1:11">
      <c r="A68" s="35" t="s">
        <v>508</v>
      </c>
      <c r="C68" s="39"/>
      <c r="D68" s="2"/>
    </row>
    <row r="69" spans="1:11">
      <c r="D69" s="2"/>
    </row>
    <row r="70" spans="1:11">
      <c r="D70" s="2"/>
    </row>
    <row r="71" spans="1:11">
      <c r="D71" s="2"/>
    </row>
    <row r="72" spans="1:11">
      <c r="A72" s="35" t="s">
        <v>509</v>
      </c>
      <c r="B72" s="39"/>
      <c r="C72" s="40"/>
      <c r="D72" s="153">
        <f>VAR(B60:EB60)</f>
        <v>3.3823061367275667E-4</v>
      </c>
      <c r="E72" s="40"/>
      <c r="F72" s="39"/>
      <c r="G72" s="39"/>
      <c r="H72" s="39"/>
      <c r="I72" s="39"/>
      <c r="J72" s="39"/>
      <c r="K72" s="39"/>
    </row>
    <row r="78" spans="1:11">
      <c r="A78" s="13" t="s">
        <v>510</v>
      </c>
      <c r="D78" s="13">
        <v>1</v>
      </c>
    </row>
    <row r="81" spans="1:11">
      <c r="A81" s="13" t="s">
        <v>511</v>
      </c>
      <c r="C81" s="41"/>
      <c r="D81" s="41">
        <f>1/D45+1/D78</f>
        <v>1.0076335877862594</v>
      </c>
      <c r="E81" s="41"/>
      <c r="F81" s="41"/>
      <c r="G81" s="41"/>
      <c r="H81" s="41"/>
      <c r="I81" s="41"/>
      <c r="J81" s="41"/>
      <c r="K81" s="41"/>
    </row>
    <row r="82" spans="1:11">
      <c r="C82" s="41"/>
      <c r="D82" s="41"/>
      <c r="E82" s="41"/>
      <c r="F82" s="41"/>
      <c r="G82" s="41"/>
      <c r="H82" s="41"/>
      <c r="I82" s="41"/>
      <c r="J82" s="41"/>
      <c r="K82" s="41"/>
    </row>
    <row r="83" spans="1:11">
      <c r="C83" s="41"/>
      <c r="D83" s="41"/>
      <c r="E83" s="41"/>
      <c r="F83" s="41"/>
      <c r="G83" s="41"/>
      <c r="H83" s="41"/>
      <c r="I83" s="41"/>
      <c r="J83" s="41"/>
      <c r="K83" s="41"/>
    </row>
    <row r="84" spans="1:11">
      <c r="C84" s="41"/>
      <c r="D84" s="41"/>
      <c r="E84" s="41"/>
      <c r="F84" s="41"/>
      <c r="G84" s="41"/>
      <c r="H84" s="41"/>
      <c r="I84" s="41"/>
      <c r="J84" s="41"/>
      <c r="K84" s="41"/>
    </row>
    <row r="85" spans="1:11">
      <c r="A85" s="13" t="s">
        <v>512</v>
      </c>
      <c r="C85" s="40"/>
      <c r="D85" s="40">
        <f>D72*D81</f>
        <v>3.4081252675422809E-4</v>
      </c>
      <c r="E85" s="40"/>
      <c r="F85" s="41"/>
      <c r="G85" s="41"/>
      <c r="H85" s="41"/>
      <c r="I85" s="41"/>
      <c r="J85" s="41"/>
      <c r="K85" s="41"/>
    </row>
    <row r="91" spans="1:11">
      <c r="A91" s="35" t="s">
        <v>513</v>
      </c>
      <c r="D91" s="40">
        <f>SQRT(D85)</f>
        <v>1.8461108492022576E-2</v>
      </c>
    </row>
    <row r="94" spans="1:11">
      <c r="A94" s="35" t="s">
        <v>514</v>
      </c>
    </row>
    <row r="97" spans="1:11" ht="60">
      <c r="A97" s="13" t="s">
        <v>515</v>
      </c>
      <c r="B97" s="42" t="s">
        <v>516</v>
      </c>
      <c r="C97" s="35"/>
      <c r="D97" s="154">
        <f>TINV(2*0.01,D45-1)</f>
        <v>2.3553745696479282</v>
      </c>
      <c r="E97" s="2"/>
      <c r="K97" s="37"/>
    </row>
    <row r="100" spans="1:11">
      <c r="A100" s="13" t="s">
        <v>517</v>
      </c>
      <c r="C100" s="43"/>
      <c r="D100" s="40">
        <f>D67+D97*D91</f>
        <v>6.8161030388729449E-2</v>
      </c>
      <c r="E100" s="43"/>
    </row>
    <row r="102" spans="1:11">
      <c r="D102" s="44"/>
      <c r="E102" s="44"/>
    </row>
    <row r="104" spans="1:11">
      <c r="B104" s="45"/>
    </row>
    <row r="107" spans="1:11">
      <c r="B107" s="46"/>
    </row>
    <row r="111" spans="1:11">
      <c r="B111" s="46"/>
    </row>
    <row r="119" spans="4:4">
      <c r="D119" s="35"/>
    </row>
  </sheetData>
  <mergeCells count="2">
    <mergeCell ref="B1:L1"/>
    <mergeCell ref="Q48:Q49"/>
  </mergeCells>
  <pageMargins left="0.7" right="0.7" top="0.75" bottom="0.75" header="0.3" footer="0.3"/>
  <pageSetup orientation="portrait" horizontalDpi="300" verticalDpi="300" r:id="rId1"/>
  <legacyDrawing r:id="rId2"/>
  <oleObjects>
    <oleObject progId="Equation.DSMT4" shapeId="1025" r:id="rId3"/>
    <oleObject progId="Equation.DSMT4" shapeId="1026" r:id="rId4"/>
    <oleObject progId="Equation.DSMT4" shapeId="1027" r:id="rId5"/>
    <oleObject progId="Equation.DSMT4" shapeId="1028" r:id="rId6"/>
    <oleObject progId="Equation.DSMT4" shapeId="1029" r:id="rId7"/>
    <oleObject progId="Equation.DSMT4" shapeId="1030" r:id="rId8"/>
    <oleObject progId="Equation.DSMT4" shapeId="1031" r:id="rId9"/>
    <oleObject progId="Equation.DSMT4" shapeId="1032" r:id="rId10"/>
    <oleObject progId="Equation.DSMT4" shapeId="1033" r:id="rId11"/>
    <oleObject progId="Equation.DSMT4" shapeId="1034" r:id="rId12"/>
    <oleObject progId="Equation.DSMT4" shapeId="1035" r:id="rId13"/>
    <oleObject progId="Equation.DSMT4" shapeId="1036" r:id="rId1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H117"/>
  <sheetViews>
    <sheetView workbookViewId="0">
      <selection activeCell="A12" sqref="A12"/>
    </sheetView>
  </sheetViews>
  <sheetFormatPr defaultColWidth="18" defaultRowHeight="15"/>
  <cols>
    <col min="1" max="1" width="44.140625" style="13" customWidth="1"/>
    <col min="2" max="3" width="19.85546875" style="13" bestFit="1" customWidth="1"/>
    <col min="4" max="4" width="16.42578125" style="13" bestFit="1" customWidth="1"/>
    <col min="5" max="10" width="12.28515625" style="13" bestFit="1" customWidth="1"/>
    <col min="11" max="11" width="16.28515625" style="13" bestFit="1" customWidth="1"/>
    <col min="12" max="13" width="12.28515625" style="13" bestFit="1" customWidth="1"/>
    <col min="14" max="14" width="19.85546875" style="13" bestFit="1" customWidth="1"/>
    <col min="15" max="16" width="12.28515625" style="13" bestFit="1" customWidth="1"/>
    <col min="17" max="17" width="13.140625" style="13" customWidth="1"/>
    <col min="18" max="18" width="16" style="13" bestFit="1" customWidth="1"/>
    <col min="19" max="19" width="12.28515625" style="13" bestFit="1" customWidth="1"/>
    <col min="20" max="20" width="12.5703125" style="13" bestFit="1" customWidth="1"/>
    <col min="21" max="21" width="12.85546875" style="13" bestFit="1" customWidth="1"/>
    <col min="22" max="22" width="12.28515625" style="13" bestFit="1" customWidth="1"/>
    <col min="23" max="23" width="12.28515625" style="22" bestFit="1" customWidth="1"/>
    <col min="24" max="24" width="15.5703125" style="22" bestFit="1" customWidth="1"/>
    <col min="25" max="27" width="12.85546875" style="22" bestFit="1" customWidth="1"/>
    <col min="28" max="31" width="12.28515625" style="22" bestFit="1" customWidth="1"/>
    <col min="32" max="32" width="12.85546875" style="22" bestFit="1" customWidth="1"/>
    <col min="33" max="34" width="12.28515625" style="22" bestFit="1" customWidth="1"/>
    <col min="35" max="35" width="15.42578125" style="22" bestFit="1" customWidth="1"/>
    <col min="36" max="36" width="14.85546875" style="22" bestFit="1" customWidth="1"/>
    <col min="37" max="37" width="15.42578125" style="22" bestFit="1" customWidth="1"/>
    <col min="38" max="39" width="13.7109375" style="22" bestFit="1" customWidth="1"/>
    <col min="40" max="47" width="12.28515625" style="22" bestFit="1" customWidth="1"/>
    <col min="48" max="48" width="12.42578125" style="22" bestFit="1" customWidth="1"/>
    <col min="49" max="50" width="12.28515625" style="22" bestFit="1" customWidth="1"/>
    <col min="51" max="51" width="14.5703125" style="22" bestFit="1" customWidth="1"/>
    <col min="52" max="52" width="16.7109375" style="22" bestFit="1" customWidth="1"/>
    <col min="53" max="54" width="12.7109375" style="22" bestFit="1" customWidth="1"/>
    <col min="55" max="55" width="14.5703125" style="22" bestFit="1" customWidth="1"/>
    <col min="56" max="58" width="12.28515625" style="22" bestFit="1" customWidth="1"/>
    <col min="59" max="59" width="12.7109375" style="22" bestFit="1" customWidth="1"/>
    <col min="60" max="60" width="14.42578125" style="22" customWidth="1"/>
    <col min="61" max="62" width="13.85546875" style="22" bestFit="1" customWidth="1"/>
    <col min="63" max="64" width="12.28515625" style="22" bestFit="1" customWidth="1"/>
    <col min="65" max="65" width="12.42578125" style="22" customWidth="1"/>
    <col min="66" max="68" width="15.5703125" style="22" bestFit="1" customWidth="1"/>
    <col min="69" max="69" width="12.28515625" style="22" bestFit="1" customWidth="1"/>
    <col min="70" max="70" width="14.5703125" style="22" bestFit="1" customWidth="1"/>
    <col min="71" max="71" width="22.28515625" style="22" bestFit="1" customWidth="1"/>
    <col min="72" max="73" width="14.5703125" style="22" bestFit="1" customWidth="1"/>
    <col min="74" max="74" width="13.140625" style="22" bestFit="1" customWidth="1"/>
    <col min="75" max="78" width="12.28515625" style="22" bestFit="1" customWidth="1"/>
    <col min="79" max="79" width="22.28515625" style="22" bestFit="1" customWidth="1"/>
    <col min="80" max="84" width="12.28515625" style="22" bestFit="1" customWidth="1"/>
    <col min="85" max="85" width="16.5703125" style="13" bestFit="1" customWidth="1"/>
    <col min="86" max="86" width="18" style="13" customWidth="1"/>
    <col min="87" max="87" width="14.28515625" style="13" bestFit="1" customWidth="1"/>
    <col min="88" max="88" width="13.140625" style="13" bestFit="1" customWidth="1"/>
    <col min="89" max="90" width="12.28515625" style="13" bestFit="1" customWidth="1"/>
    <col min="91" max="91" width="13.140625" style="13" bestFit="1" customWidth="1"/>
    <col min="92" max="101" width="12.28515625" style="13" bestFit="1" customWidth="1"/>
    <col min="102" max="103" width="13.140625" style="13" bestFit="1" customWidth="1"/>
    <col min="104" max="105" width="12.28515625" style="13" bestFit="1" customWidth="1"/>
    <col min="106" max="106" width="26.140625" style="13" bestFit="1" customWidth="1"/>
    <col min="107" max="107" width="13.140625" style="13" bestFit="1" customWidth="1"/>
    <col min="108" max="111" width="12.28515625" style="13" bestFit="1" customWidth="1"/>
    <col min="112" max="112" width="14.42578125" style="13" bestFit="1" customWidth="1"/>
    <col min="113" max="119" width="12.28515625" style="13" bestFit="1" customWidth="1"/>
    <col min="120" max="120" width="17.85546875" style="13" customWidth="1"/>
    <col min="121" max="121" width="13.85546875" style="13" bestFit="1" customWidth="1"/>
    <col min="122" max="122" width="13.5703125" style="13" bestFit="1" customWidth="1"/>
    <col min="123" max="124" width="12.85546875" style="13" bestFit="1" customWidth="1"/>
    <col min="125" max="130" width="12.28515625" style="13" bestFit="1" customWidth="1"/>
    <col min="131" max="131" width="14.5703125" style="13" bestFit="1" customWidth="1"/>
    <col min="132" max="132" width="12.28515625" style="13" bestFit="1" customWidth="1"/>
    <col min="133" max="16384" width="18" style="13"/>
  </cols>
  <sheetData>
    <row r="1" spans="1:216" s="8" customFormat="1" ht="12.75">
      <c r="A1" s="139"/>
      <c r="B1" s="145" t="s">
        <v>493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216" s="10" customFormat="1">
      <c r="A2" s="140"/>
      <c r="B2" s="151" t="s">
        <v>442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</row>
    <row r="3" spans="1:216" s="8" customFormat="1">
      <c r="A3" s="139" t="s">
        <v>497</v>
      </c>
      <c r="B3" s="151" t="s">
        <v>393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</row>
    <row r="4" spans="1:216" s="10" customFormat="1">
      <c r="A4" s="140" t="s">
        <v>500</v>
      </c>
      <c r="B4" s="151">
        <v>10849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</row>
    <row r="5" spans="1:216">
      <c r="A5" s="11">
        <v>1</v>
      </c>
      <c r="B5" s="103">
        <v>1.3086638390864301E-4</v>
      </c>
      <c r="C5" s="45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</row>
    <row r="6" spans="1:216">
      <c r="A6" s="11">
        <v>2</v>
      </c>
      <c r="B6" s="103">
        <v>1.31989452053307E-4</v>
      </c>
      <c r="C6" s="82"/>
      <c r="D6" s="83"/>
      <c r="E6" s="83"/>
      <c r="F6" s="83"/>
      <c r="G6" s="65"/>
      <c r="H6" s="65"/>
      <c r="I6" s="65"/>
      <c r="J6" s="65"/>
      <c r="K6" s="84"/>
      <c r="L6" s="66"/>
      <c r="M6" s="81"/>
      <c r="N6" s="85"/>
      <c r="O6" s="85"/>
      <c r="P6" s="85"/>
      <c r="Q6" s="85"/>
      <c r="R6" s="84"/>
      <c r="S6" s="84"/>
      <c r="T6" s="84"/>
      <c r="U6" s="65"/>
      <c r="V6" s="86"/>
      <c r="W6" s="87"/>
      <c r="X6" s="88"/>
      <c r="Y6" s="89"/>
      <c r="Z6" s="84"/>
      <c r="AA6" s="66"/>
      <c r="AB6" s="84"/>
      <c r="AC6" s="84"/>
      <c r="AD6" s="84"/>
      <c r="AE6" s="84"/>
      <c r="AF6" s="84"/>
      <c r="AG6" s="65"/>
      <c r="AH6" s="84"/>
      <c r="AI6" s="84"/>
      <c r="AJ6" s="84"/>
      <c r="AK6" s="90"/>
      <c r="AL6" s="84"/>
      <c r="AM6" s="91"/>
      <c r="AN6" s="90"/>
      <c r="AO6" s="66"/>
      <c r="AP6" s="66"/>
      <c r="AQ6" s="66"/>
      <c r="AR6" s="84"/>
      <c r="AS6" s="66"/>
      <c r="AT6" s="84"/>
      <c r="AU6" s="84"/>
      <c r="AV6" s="90"/>
      <c r="AW6" s="84"/>
      <c r="AX6" s="84"/>
      <c r="AY6" s="84"/>
      <c r="AZ6" s="66"/>
      <c r="BA6" s="91"/>
      <c r="BB6" s="65"/>
      <c r="BC6" s="84"/>
      <c r="BD6" s="84"/>
      <c r="BE6" s="65"/>
      <c r="BF6" s="91"/>
      <c r="BG6" s="84"/>
      <c r="BH6" s="66"/>
      <c r="BI6" s="84"/>
      <c r="BJ6" s="92"/>
      <c r="BK6" s="84"/>
      <c r="BL6" s="84"/>
      <c r="BM6" s="84"/>
      <c r="BN6" s="84"/>
      <c r="BO6" s="84"/>
      <c r="BP6" s="84"/>
      <c r="BQ6" s="65"/>
      <c r="BR6" s="84"/>
      <c r="BS6" s="84"/>
      <c r="BT6" s="84"/>
      <c r="BU6" s="84"/>
      <c r="BV6" s="90"/>
      <c r="BW6" s="65"/>
      <c r="BX6" s="93"/>
      <c r="BY6" s="66"/>
      <c r="BZ6" s="84"/>
      <c r="CA6" s="84"/>
      <c r="CB6" s="65"/>
      <c r="CC6" s="84"/>
      <c r="CD6" s="66"/>
      <c r="CE6" s="84"/>
      <c r="CF6" s="65"/>
      <c r="CG6" s="90"/>
      <c r="CH6" s="93"/>
      <c r="CI6" s="65"/>
      <c r="CJ6" s="84"/>
      <c r="CK6" s="94"/>
      <c r="CL6" s="94"/>
      <c r="CM6" s="84"/>
      <c r="CN6" s="84"/>
      <c r="CO6" s="66"/>
      <c r="CP6" s="84"/>
      <c r="CQ6" s="66"/>
      <c r="CR6" s="84"/>
      <c r="CS6" s="91"/>
      <c r="CT6" s="84"/>
      <c r="CU6" s="91"/>
      <c r="CV6" s="91"/>
      <c r="CW6" s="91"/>
      <c r="CX6" s="84"/>
      <c r="CY6" s="84"/>
      <c r="CZ6" s="84"/>
      <c r="DA6" s="84"/>
      <c r="DB6" s="91"/>
      <c r="DC6" s="84"/>
      <c r="DD6" s="84"/>
      <c r="DE6" s="65"/>
      <c r="DF6" s="91"/>
      <c r="DG6" s="91"/>
      <c r="DH6" s="91"/>
      <c r="DI6" s="91"/>
      <c r="DJ6" s="91"/>
      <c r="DK6" s="91"/>
      <c r="DL6" s="84"/>
      <c r="DM6" s="84"/>
      <c r="DN6" s="84"/>
      <c r="DO6" s="84"/>
      <c r="DP6" s="84"/>
      <c r="DQ6" s="84"/>
      <c r="DR6" s="90"/>
      <c r="DS6" s="84"/>
      <c r="DT6" s="84"/>
      <c r="DU6" s="93"/>
      <c r="DV6" s="84"/>
      <c r="DW6" s="84"/>
      <c r="DX6" s="84"/>
      <c r="DY6" s="95"/>
      <c r="DZ6" s="91"/>
      <c r="EA6" s="84"/>
      <c r="EB6" s="84"/>
    </row>
    <row r="7" spans="1:216">
      <c r="A7" s="11">
        <v>3</v>
      </c>
      <c r="B7" s="81"/>
      <c r="C7" s="82"/>
      <c r="D7" s="83"/>
      <c r="E7" s="83"/>
      <c r="F7" s="83"/>
      <c r="G7" s="84"/>
      <c r="H7" s="84"/>
      <c r="I7" s="84"/>
      <c r="J7" s="85"/>
      <c r="K7" s="84"/>
      <c r="L7" s="84"/>
      <c r="M7" s="81"/>
      <c r="N7" s="85"/>
      <c r="O7" s="85"/>
      <c r="P7" s="85"/>
      <c r="Q7" s="85"/>
      <c r="R7" s="84"/>
      <c r="S7" s="84"/>
      <c r="T7" s="84"/>
      <c r="U7" s="84"/>
      <c r="V7" s="84"/>
      <c r="W7" s="88"/>
      <c r="X7" s="88"/>
      <c r="Y7" s="89"/>
      <c r="Z7" s="84"/>
      <c r="AA7" s="84"/>
      <c r="AB7" s="84"/>
      <c r="AC7" s="84"/>
      <c r="AD7" s="84"/>
      <c r="AE7" s="84"/>
      <c r="AF7" s="84"/>
      <c r="AG7" s="65"/>
      <c r="AH7" s="84"/>
      <c r="AI7" s="84"/>
      <c r="AJ7" s="84"/>
      <c r="AK7" s="84"/>
      <c r="AL7" s="84"/>
      <c r="AM7" s="91"/>
      <c r="AO7" s="91"/>
      <c r="AP7" s="84"/>
      <c r="AQ7" s="84"/>
      <c r="AR7" s="84"/>
      <c r="AS7" s="84"/>
      <c r="AT7" s="84"/>
      <c r="AU7" s="84"/>
      <c r="AV7" s="84"/>
      <c r="AW7" s="84"/>
      <c r="AX7" s="84"/>
      <c r="AY7" s="84"/>
      <c r="BA7" s="91"/>
      <c r="BC7" s="84"/>
      <c r="BD7" s="84"/>
      <c r="BF7" s="91"/>
      <c r="BG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65"/>
      <c r="CC7" s="84"/>
      <c r="CD7" s="66"/>
      <c r="CE7" s="84"/>
      <c r="CG7" s="86"/>
      <c r="CH7" s="84"/>
      <c r="CI7" s="84"/>
      <c r="CJ7" s="84"/>
      <c r="CK7" s="94"/>
      <c r="CL7" s="94"/>
      <c r="CM7" s="84"/>
      <c r="CN7" s="84"/>
      <c r="CP7" s="84"/>
      <c r="CQ7" s="84"/>
      <c r="CR7" s="84"/>
      <c r="CS7" s="91"/>
      <c r="CT7" s="84"/>
      <c r="CU7" s="91"/>
      <c r="CV7" s="91"/>
      <c r="CW7" s="91"/>
      <c r="CX7" s="84"/>
      <c r="CY7" s="84"/>
      <c r="CZ7" s="84"/>
      <c r="DA7" s="84"/>
      <c r="DB7" s="91"/>
      <c r="DC7" s="84"/>
      <c r="DD7" s="84"/>
      <c r="DE7" s="84"/>
      <c r="DF7" s="91"/>
      <c r="DG7" s="91"/>
      <c r="DH7" s="91"/>
      <c r="DI7" s="91"/>
      <c r="DJ7" s="91"/>
      <c r="DK7" s="91"/>
      <c r="DL7" s="84"/>
      <c r="DM7" s="84"/>
      <c r="DN7" s="84"/>
      <c r="DO7" s="84"/>
      <c r="DP7" s="84"/>
      <c r="DQ7" s="96"/>
      <c r="DR7" s="84"/>
      <c r="DS7" s="84"/>
      <c r="DT7" s="84"/>
      <c r="DU7" s="84"/>
      <c r="DV7" s="84"/>
      <c r="DW7" s="84"/>
      <c r="DX7" s="84"/>
      <c r="DY7" s="95"/>
      <c r="DZ7" s="91"/>
      <c r="EA7" s="84"/>
      <c r="EB7" s="84"/>
    </row>
    <row r="8" spans="1:216">
      <c r="A8" s="11">
        <v>4</v>
      </c>
      <c r="B8" s="81"/>
      <c r="C8" s="11"/>
      <c r="D8" s="141"/>
      <c r="E8" s="34"/>
      <c r="F8" s="11"/>
      <c r="G8" s="34"/>
      <c r="H8" s="34"/>
      <c r="I8" s="11"/>
      <c r="J8" s="97"/>
      <c r="K8" s="34"/>
      <c r="L8" s="11"/>
      <c r="M8" s="98"/>
      <c r="AC8" s="99"/>
      <c r="AD8" s="99"/>
      <c r="AE8" s="99"/>
      <c r="AF8" s="99"/>
      <c r="AH8" s="99"/>
      <c r="AI8" s="99"/>
      <c r="AL8" s="99"/>
      <c r="AU8" s="99"/>
      <c r="AV8" s="99"/>
      <c r="DY8" s="29"/>
    </row>
    <row r="9" spans="1:216">
      <c r="A9" s="11">
        <v>5</v>
      </c>
      <c r="B9" s="81"/>
      <c r="C9" s="11"/>
      <c r="D9" s="141"/>
      <c r="E9" s="34"/>
      <c r="F9" s="11"/>
      <c r="G9" s="34"/>
      <c r="H9" s="34"/>
      <c r="I9" s="11"/>
      <c r="J9" s="97"/>
      <c r="K9" s="34"/>
      <c r="L9" s="11"/>
      <c r="M9" s="100"/>
      <c r="AC9" s="84"/>
      <c r="AD9" s="84"/>
      <c r="AE9" s="84"/>
      <c r="AF9" s="84"/>
      <c r="AH9" s="84"/>
      <c r="AI9" s="84"/>
      <c r="AL9" s="84"/>
      <c r="AU9" s="84"/>
      <c r="DY9" s="29"/>
    </row>
    <row r="10" spans="1:216">
      <c r="A10" s="11">
        <v>6</v>
      </c>
      <c r="B10" s="81"/>
      <c r="C10" s="11"/>
      <c r="D10" s="141"/>
      <c r="E10" s="34"/>
      <c r="F10" s="11"/>
      <c r="G10" s="34"/>
      <c r="H10" s="34"/>
      <c r="I10" s="11"/>
      <c r="J10" s="97"/>
      <c r="K10" s="34"/>
      <c r="L10" s="11"/>
      <c r="M10" s="100"/>
      <c r="AC10" s="84"/>
      <c r="AD10" s="84"/>
      <c r="AE10" s="84"/>
      <c r="AF10" s="84"/>
      <c r="BN10" s="84"/>
      <c r="BO10" s="84"/>
      <c r="CD10" s="91"/>
      <c r="DY10" s="29"/>
    </row>
    <row r="11" spans="1:216">
      <c r="A11" s="11">
        <v>7</v>
      </c>
      <c r="B11" s="81"/>
      <c r="C11" s="11"/>
      <c r="D11" s="141"/>
      <c r="E11" s="34"/>
      <c r="F11" s="11"/>
      <c r="G11" s="34"/>
      <c r="H11" s="11"/>
      <c r="I11" s="11"/>
      <c r="J11" s="97"/>
      <c r="K11" s="34"/>
      <c r="L11" s="11"/>
      <c r="M11" s="100"/>
      <c r="AP11" s="91"/>
      <c r="BN11" s="84"/>
      <c r="BO11" s="84"/>
      <c r="CD11" s="91"/>
      <c r="DY11" s="29"/>
    </row>
    <row r="12" spans="1:216">
      <c r="A12" s="11">
        <v>8</v>
      </c>
      <c r="B12" s="81"/>
      <c r="C12" s="11"/>
      <c r="D12" s="34"/>
      <c r="E12" s="34"/>
      <c r="F12" s="11"/>
      <c r="G12" s="34"/>
      <c r="H12" s="11"/>
      <c r="I12" s="11"/>
      <c r="J12" s="97"/>
      <c r="K12" s="34"/>
      <c r="L12" s="11"/>
      <c r="M12" s="100"/>
      <c r="AO12" s="101"/>
      <c r="AP12" s="91"/>
      <c r="BF12" s="91"/>
      <c r="BN12" s="84"/>
      <c r="BO12" s="84"/>
      <c r="DY12" s="29"/>
    </row>
    <row r="13" spans="1:216">
      <c r="A13" s="11">
        <v>9</v>
      </c>
      <c r="B13" s="81"/>
      <c r="C13" s="11"/>
      <c r="D13" s="34"/>
      <c r="E13" s="34"/>
      <c r="F13" s="11"/>
      <c r="G13" s="34"/>
      <c r="H13" s="11"/>
      <c r="I13" s="11"/>
      <c r="J13" s="97"/>
      <c r="K13" s="34"/>
      <c r="L13" s="11"/>
      <c r="M13" s="100"/>
      <c r="AO13" s="101"/>
      <c r="AP13" s="91"/>
      <c r="BF13" s="91"/>
      <c r="DY13" s="29"/>
    </row>
    <row r="14" spans="1:216">
      <c r="A14" s="11">
        <v>10</v>
      </c>
      <c r="B14" s="81"/>
      <c r="C14" s="34"/>
      <c r="D14" s="34"/>
      <c r="E14" s="34"/>
      <c r="F14" s="34"/>
      <c r="G14" s="34"/>
      <c r="H14" s="34"/>
      <c r="I14" s="34"/>
      <c r="J14" s="97"/>
      <c r="K14" s="34"/>
      <c r="L14" s="11"/>
      <c r="M14" s="100"/>
      <c r="AO14" s="101"/>
      <c r="DY14" s="29"/>
    </row>
    <row r="15" spans="1:216">
      <c r="A15" s="11">
        <v>11</v>
      </c>
      <c r="B15" s="81"/>
      <c r="C15" s="34"/>
      <c r="D15" s="34"/>
      <c r="E15" s="34"/>
      <c r="F15" s="34"/>
      <c r="G15" s="34"/>
      <c r="H15" s="34"/>
      <c r="I15" s="34"/>
      <c r="J15" s="97"/>
      <c r="K15" s="34"/>
      <c r="L15" s="11"/>
      <c r="M15" s="100"/>
      <c r="AO15" s="101"/>
      <c r="DY15" s="29"/>
    </row>
    <row r="16" spans="1:216">
      <c r="A16" s="11">
        <v>12</v>
      </c>
      <c r="B16" s="81"/>
      <c r="C16" s="34"/>
      <c r="D16" s="34"/>
      <c r="E16" s="34"/>
      <c r="F16" s="34"/>
      <c r="G16" s="34"/>
      <c r="H16" s="34"/>
      <c r="I16" s="34"/>
      <c r="J16" s="97"/>
      <c r="K16" s="34"/>
      <c r="L16" s="11"/>
      <c r="M16" s="100"/>
      <c r="AO16" s="101"/>
      <c r="DY16" s="29"/>
    </row>
    <row r="17" spans="1:129">
      <c r="A17" s="11">
        <v>13</v>
      </c>
      <c r="B17" s="81"/>
      <c r="C17" s="34"/>
      <c r="D17" s="34"/>
      <c r="E17" s="34"/>
      <c r="F17" s="34"/>
      <c r="G17" s="34"/>
      <c r="H17" s="34"/>
      <c r="I17" s="34"/>
      <c r="J17" s="97"/>
      <c r="K17" s="34"/>
      <c r="L17" s="11"/>
      <c r="M17" s="100"/>
      <c r="AO17" s="101"/>
      <c r="DY17" s="29"/>
    </row>
    <row r="18" spans="1:129">
      <c r="A18" s="11">
        <v>14</v>
      </c>
      <c r="B18" s="81"/>
      <c r="C18" s="34"/>
      <c r="D18" s="34"/>
      <c r="E18" s="34"/>
      <c r="F18" s="34"/>
      <c r="G18" s="34"/>
      <c r="H18" s="34"/>
      <c r="I18" s="34"/>
      <c r="J18" s="97"/>
      <c r="K18" s="34"/>
      <c r="L18" s="11"/>
      <c r="M18" s="100"/>
      <c r="AO18" s="101"/>
      <c r="DY18" s="29"/>
    </row>
    <row r="19" spans="1:129">
      <c r="A19" s="11">
        <v>15</v>
      </c>
      <c r="B19" s="81"/>
      <c r="C19" s="34"/>
      <c r="D19" s="34"/>
      <c r="E19" s="34"/>
      <c r="F19" s="34"/>
      <c r="G19" s="34"/>
      <c r="H19" s="34"/>
      <c r="I19" s="34"/>
      <c r="J19" s="97"/>
      <c r="K19" s="34"/>
      <c r="L19" s="11"/>
      <c r="M19" s="100"/>
      <c r="AO19" s="101"/>
      <c r="DY19" s="29"/>
    </row>
    <row r="20" spans="1:129">
      <c r="A20" s="11">
        <v>16</v>
      </c>
      <c r="B20" s="81"/>
      <c r="C20" s="34"/>
      <c r="D20" s="34"/>
      <c r="E20" s="34"/>
      <c r="F20" s="34"/>
      <c r="G20" s="34"/>
      <c r="H20" s="34"/>
      <c r="I20" s="34"/>
      <c r="J20" s="97"/>
      <c r="K20" s="34"/>
      <c r="L20" s="11"/>
      <c r="M20" s="100"/>
      <c r="AO20" s="101"/>
      <c r="DY20" s="29"/>
    </row>
    <row r="21" spans="1:129">
      <c r="A21" s="11">
        <v>17</v>
      </c>
      <c r="B21" s="81"/>
      <c r="C21" s="34"/>
      <c r="D21" s="34"/>
      <c r="E21" s="34"/>
      <c r="F21" s="34"/>
      <c r="G21" s="34"/>
      <c r="H21" s="34"/>
      <c r="I21" s="34"/>
      <c r="J21" s="97"/>
      <c r="K21" s="34"/>
      <c r="L21" s="11"/>
      <c r="M21" s="100"/>
      <c r="N21" s="85"/>
      <c r="O21" s="85"/>
      <c r="P21" s="85"/>
      <c r="Q21" s="85"/>
      <c r="DY21" s="29"/>
    </row>
    <row r="22" spans="1:129">
      <c r="A22" s="11">
        <v>18</v>
      </c>
      <c r="B22" s="81"/>
      <c r="C22" s="34"/>
      <c r="D22" s="34"/>
      <c r="E22" s="34"/>
      <c r="F22" s="34"/>
      <c r="G22" s="34"/>
      <c r="H22" s="34"/>
      <c r="I22" s="34"/>
      <c r="J22" s="97"/>
      <c r="K22" s="34"/>
      <c r="L22" s="11"/>
      <c r="M22" s="100"/>
      <c r="N22" s="85"/>
      <c r="O22" s="85"/>
      <c r="P22" s="85"/>
      <c r="Q22" s="85"/>
      <c r="DY22" s="29"/>
    </row>
    <row r="23" spans="1:129">
      <c r="A23" s="11">
        <v>19</v>
      </c>
      <c r="B23" s="81"/>
      <c r="C23" s="34"/>
      <c r="D23" s="34"/>
      <c r="E23" s="34"/>
      <c r="F23" s="34"/>
      <c r="G23" s="34"/>
      <c r="H23" s="34"/>
      <c r="I23" s="34"/>
      <c r="J23" s="97"/>
      <c r="K23" s="34"/>
      <c r="L23" s="11"/>
      <c r="M23" s="100"/>
      <c r="N23" s="85"/>
      <c r="O23" s="85"/>
      <c r="P23" s="85"/>
      <c r="Q23" s="85"/>
      <c r="DY23" s="29"/>
    </row>
    <row r="24" spans="1:129">
      <c r="A24" s="11">
        <v>20</v>
      </c>
      <c r="B24" s="81"/>
      <c r="C24" s="34"/>
      <c r="D24" s="34"/>
      <c r="E24" s="34"/>
      <c r="F24" s="34"/>
      <c r="G24" s="34"/>
      <c r="H24" s="34"/>
      <c r="I24" s="34"/>
      <c r="J24" s="97"/>
      <c r="K24" s="34"/>
      <c r="L24" s="11"/>
      <c r="M24" s="100"/>
      <c r="N24" s="85"/>
      <c r="O24" s="85"/>
      <c r="P24" s="85"/>
      <c r="Q24" s="85"/>
      <c r="DY24" s="29"/>
    </row>
    <row r="25" spans="1:129">
      <c r="A25" s="11">
        <v>21</v>
      </c>
      <c r="B25" s="81"/>
      <c r="C25" s="34"/>
      <c r="D25" s="34"/>
      <c r="E25" s="34"/>
      <c r="F25" s="34"/>
      <c r="G25" s="34"/>
      <c r="H25" s="34"/>
      <c r="I25" s="34"/>
      <c r="J25" s="102"/>
      <c r="K25" s="34"/>
      <c r="L25" s="11"/>
      <c r="M25" s="100"/>
      <c r="N25" s="85"/>
      <c r="O25" s="85"/>
      <c r="P25" s="85"/>
      <c r="Q25" s="85"/>
      <c r="DY25" s="29"/>
    </row>
    <row r="26" spans="1:129">
      <c r="A26" s="11">
        <v>22</v>
      </c>
      <c r="B26" s="81"/>
      <c r="C26" s="34"/>
      <c r="D26" s="34"/>
      <c r="E26" s="34"/>
      <c r="F26" s="34"/>
      <c r="G26" s="34"/>
      <c r="H26" s="34"/>
      <c r="I26" s="34"/>
      <c r="J26" s="97"/>
      <c r="K26" s="34"/>
      <c r="L26" s="11"/>
      <c r="M26" s="100"/>
      <c r="N26" s="85"/>
      <c r="O26" s="85"/>
      <c r="P26" s="85"/>
      <c r="Q26" s="85"/>
      <c r="DY26" s="29"/>
    </row>
    <row r="27" spans="1:129">
      <c r="A27" s="11">
        <v>23</v>
      </c>
      <c r="B27" s="81"/>
      <c r="C27" s="34"/>
      <c r="D27" s="34"/>
      <c r="E27" s="34"/>
      <c r="F27" s="34"/>
      <c r="G27" s="34"/>
      <c r="H27" s="34"/>
      <c r="I27" s="34"/>
      <c r="J27" s="97"/>
      <c r="K27" s="34"/>
      <c r="L27" s="11"/>
      <c r="M27" s="100"/>
      <c r="N27" s="85"/>
      <c r="O27" s="85"/>
      <c r="P27" s="85"/>
      <c r="Q27" s="85"/>
      <c r="DY27" s="29"/>
    </row>
    <row r="28" spans="1:129">
      <c r="A28" s="11">
        <v>24</v>
      </c>
      <c r="B28" s="101"/>
      <c r="C28" s="34"/>
      <c r="D28" s="34"/>
      <c r="E28" s="34"/>
      <c r="F28" s="34"/>
      <c r="G28" s="34"/>
      <c r="H28" s="34"/>
      <c r="I28" s="34"/>
      <c r="J28" s="97"/>
      <c r="K28" s="34"/>
      <c r="L28" s="11"/>
      <c r="M28" s="100"/>
      <c r="N28" s="85"/>
      <c r="O28" s="85"/>
      <c r="P28" s="85"/>
      <c r="Q28" s="85"/>
      <c r="DY28" s="29"/>
    </row>
    <row r="29" spans="1:129">
      <c r="A29" s="11">
        <v>25</v>
      </c>
      <c r="B29" s="81"/>
      <c r="C29" s="34"/>
      <c r="D29" s="34"/>
      <c r="E29" s="34"/>
      <c r="F29" s="34"/>
      <c r="G29" s="34"/>
      <c r="H29" s="34"/>
      <c r="I29" s="34"/>
      <c r="J29" s="97"/>
      <c r="K29" s="34"/>
      <c r="L29" s="11"/>
      <c r="M29" s="100"/>
      <c r="N29" s="85"/>
      <c r="O29" s="85"/>
      <c r="P29" s="85"/>
      <c r="Q29" s="85"/>
      <c r="DY29" s="29"/>
    </row>
    <row r="30" spans="1:129">
      <c r="A30" s="11">
        <v>26</v>
      </c>
      <c r="B30" s="81"/>
      <c r="C30" s="34"/>
      <c r="D30" s="34"/>
      <c r="E30" s="34"/>
      <c r="F30" s="34"/>
      <c r="G30" s="34"/>
      <c r="H30" s="34"/>
      <c r="I30" s="34"/>
      <c r="J30" s="97"/>
      <c r="K30" s="34"/>
      <c r="L30" s="11"/>
      <c r="M30" s="100"/>
      <c r="N30" s="85"/>
      <c r="O30" s="85"/>
      <c r="P30" s="85"/>
      <c r="Q30" s="85"/>
      <c r="DY30" s="29"/>
    </row>
    <row r="31" spans="1:129">
      <c r="A31" s="11">
        <v>27</v>
      </c>
      <c r="B31" s="81"/>
      <c r="C31" s="34"/>
      <c r="D31" s="34"/>
      <c r="E31" s="34"/>
      <c r="F31" s="34"/>
      <c r="G31" s="34"/>
      <c r="H31" s="34"/>
      <c r="I31" s="34"/>
      <c r="J31" s="97"/>
      <c r="K31" s="34"/>
      <c r="L31" s="11"/>
      <c r="M31" s="100"/>
      <c r="N31" s="85"/>
      <c r="O31" s="85"/>
      <c r="P31" s="85"/>
      <c r="Q31" s="85"/>
      <c r="DY31" s="29"/>
    </row>
    <row r="32" spans="1:129">
      <c r="A32" s="11">
        <v>28</v>
      </c>
      <c r="B32" s="81"/>
      <c r="C32" s="34"/>
      <c r="D32" s="34"/>
      <c r="E32" s="34"/>
      <c r="F32" s="34"/>
      <c r="G32" s="34"/>
      <c r="H32" s="34"/>
      <c r="I32" s="34"/>
      <c r="J32" s="97"/>
      <c r="K32" s="34"/>
      <c r="L32" s="11"/>
      <c r="M32" s="100"/>
      <c r="N32" s="85"/>
      <c r="O32" s="85"/>
      <c r="P32" s="85"/>
      <c r="Q32" s="85"/>
      <c r="DY32" s="29"/>
    </row>
    <row r="33" spans="1:139">
      <c r="A33" s="11">
        <v>29</v>
      </c>
      <c r="B33" s="81"/>
      <c r="C33" s="34"/>
      <c r="D33" s="34"/>
      <c r="E33" s="34"/>
      <c r="F33" s="34"/>
      <c r="G33" s="34"/>
      <c r="H33" s="34"/>
      <c r="I33" s="34"/>
      <c r="J33" s="97"/>
      <c r="K33" s="34"/>
      <c r="L33" s="34"/>
      <c r="M33" s="100"/>
      <c r="N33" s="85"/>
      <c r="O33" s="85"/>
      <c r="P33" s="85"/>
      <c r="Q33" s="85"/>
      <c r="DY33" s="29"/>
    </row>
    <row r="34" spans="1:139">
      <c r="A34" s="11">
        <v>30</v>
      </c>
      <c r="B34" s="81"/>
      <c r="C34" s="34"/>
      <c r="D34" s="34"/>
      <c r="E34" s="34"/>
      <c r="F34" s="34"/>
      <c r="G34" s="34"/>
      <c r="H34" s="34"/>
      <c r="I34" s="34"/>
      <c r="J34" s="97"/>
      <c r="K34" s="34"/>
      <c r="L34" s="34"/>
      <c r="M34" s="100"/>
      <c r="N34" s="85"/>
      <c r="O34" s="85"/>
      <c r="P34" s="85"/>
      <c r="Q34" s="85"/>
      <c r="DY34" s="29"/>
    </row>
    <row r="35" spans="1:139">
      <c r="A35" s="11">
        <v>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39">
      <c r="A36" s="11">
        <v>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39">
      <c r="A37" s="11">
        <v>33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39">
      <c r="A38" s="11">
        <v>34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39">
      <c r="A39" s="11">
        <v>35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39">
      <c r="B40" s="83"/>
      <c r="C40" s="83"/>
      <c r="D40" s="83"/>
      <c r="E40" s="83"/>
      <c r="F40" s="83"/>
      <c r="G40" s="83"/>
      <c r="H40" s="83"/>
      <c r="I40" s="83"/>
      <c r="J40" s="97"/>
      <c r="K40" s="83"/>
      <c r="L40" s="83"/>
      <c r="M40" s="100"/>
      <c r="N40" s="85"/>
      <c r="O40" s="85"/>
      <c r="P40" s="85"/>
      <c r="Q40" s="85"/>
      <c r="R40" s="84"/>
      <c r="S40" s="84"/>
      <c r="T40" s="84"/>
      <c r="U40" s="84"/>
      <c r="V40" s="84"/>
      <c r="W40" s="88"/>
      <c r="X40" s="88"/>
      <c r="Y40" s="89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91"/>
      <c r="AN40" s="91"/>
      <c r="AO40" s="91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91"/>
      <c r="BB40" s="84"/>
      <c r="BC40" s="84"/>
      <c r="BD40" s="84"/>
      <c r="BE40" s="84"/>
      <c r="BF40" s="91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91"/>
      <c r="CE40" s="84"/>
      <c r="CF40" s="84"/>
      <c r="CG40" s="84"/>
      <c r="CH40" s="84"/>
      <c r="CI40" s="84"/>
      <c r="CJ40" s="84"/>
      <c r="CK40" s="94"/>
      <c r="CL40" s="94"/>
      <c r="CM40" s="84"/>
      <c r="CN40" s="84"/>
      <c r="CO40" s="84"/>
      <c r="CP40" s="84"/>
      <c r="CQ40" s="84"/>
      <c r="CR40" s="84"/>
      <c r="CS40" s="91"/>
      <c r="CT40" s="84"/>
      <c r="CU40" s="91"/>
      <c r="CV40" s="91"/>
      <c r="CW40" s="91"/>
      <c r="CX40" s="84"/>
      <c r="CY40" s="84"/>
      <c r="CZ40" s="84"/>
      <c r="DA40" s="84"/>
      <c r="DB40" s="91"/>
      <c r="DC40" s="84"/>
      <c r="DD40" s="84"/>
      <c r="DE40" s="84"/>
      <c r="DF40" s="91"/>
      <c r="DG40" s="91"/>
      <c r="DH40" s="91"/>
      <c r="DI40" s="91"/>
      <c r="DJ40" s="91"/>
      <c r="DK40" s="91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29"/>
      <c r="DZ40" s="91"/>
      <c r="EA40" s="84"/>
      <c r="EB40" s="84"/>
    </row>
    <row r="41" spans="1:139">
      <c r="A41" s="35" t="s">
        <v>501</v>
      </c>
      <c r="B41" s="13">
        <f>COUNT(B5:B39)</f>
        <v>2</v>
      </c>
      <c r="C41" s="13">
        <f t="shared" ref="C41:BN41" si="0">COUNT(C5:C39)</f>
        <v>0</v>
      </c>
      <c r="D41" s="13">
        <f>COUNT(D5:D39)</f>
        <v>0</v>
      </c>
      <c r="E41" s="13">
        <f>COUNT(E5:E39)</f>
        <v>0</v>
      </c>
      <c r="F41" s="13">
        <f t="shared" si="0"/>
        <v>0</v>
      </c>
      <c r="G41" s="13">
        <f>COUNT(G5:G39)</f>
        <v>0</v>
      </c>
      <c r="H41" s="13">
        <f>COUNT(H5:H39)</f>
        <v>0</v>
      </c>
      <c r="I41" s="13">
        <f t="shared" si="0"/>
        <v>0</v>
      </c>
      <c r="J41" s="13">
        <f>COUNT(J5:J39)</f>
        <v>0</v>
      </c>
      <c r="K41" s="13">
        <f>COUNT(K5:K39)</f>
        <v>0</v>
      </c>
      <c r="L41" s="13">
        <f t="shared" si="0"/>
        <v>0</v>
      </c>
      <c r="M41" s="13">
        <f t="shared" si="0"/>
        <v>0</v>
      </c>
      <c r="N41" s="13">
        <f t="shared" si="0"/>
        <v>0</v>
      </c>
      <c r="O41" s="13">
        <f t="shared" si="0"/>
        <v>0</v>
      </c>
      <c r="P41" s="13">
        <f t="shared" si="0"/>
        <v>0</v>
      </c>
      <c r="Q41" s="13">
        <f t="shared" si="0"/>
        <v>0</v>
      </c>
      <c r="R41" s="13">
        <f t="shared" si="0"/>
        <v>0</v>
      </c>
      <c r="S41" s="13">
        <f t="shared" si="0"/>
        <v>0</v>
      </c>
      <c r="T41" s="13">
        <f t="shared" si="0"/>
        <v>0</v>
      </c>
      <c r="U41" s="13">
        <f t="shared" si="0"/>
        <v>0</v>
      </c>
      <c r="V41" s="13">
        <f t="shared" si="0"/>
        <v>0</v>
      </c>
      <c r="W41" s="13">
        <f t="shared" si="0"/>
        <v>0</v>
      </c>
      <c r="X41" s="13">
        <f t="shared" si="0"/>
        <v>0</v>
      </c>
      <c r="Y41" s="13">
        <f t="shared" si="0"/>
        <v>0</v>
      </c>
      <c r="Z41" s="13">
        <f t="shared" si="0"/>
        <v>0</v>
      </c>
      <c r="AA41" s="13">
        <f t="shared" si="0"/>
        <v>0</v>
      </c>
      <c r="AB41" s="13">
        <f t="shared" si="0"/>
        <v>0</v>
      </c>
      <c r="AC41" s="13">
        <f t="shared" si="0"/>
        <v>0</v>
      </c>
      <c r="AD41" s="13">
        <f t="shared" si="0"/>
        <v>0</v>
      </c>
      <c r="AE41" s="13">
        <f t="shared" si="0"/>
        <v>0</v>
      </c>
      <c r="AF41" s="13">
        <f t="shared" si="0"/>
        <v>0</v>
      </c>
      <c r="AG41" s="13">
        <f t="shared" si="0"/>
        <v>0</v>
      </c>
      <c r="AH41" s="13">
        <f t="shared" si="0"/>
        <v>0</v>
      </c>
      <c r="AI41" s="13">
        <f t="shared" si="0"/>
        <v>0</v>
      </c>
      <c r="AJ41" s="13">
        <f t="shared" si="0"/>
        <v>0</v>
      </c>
      <c r="AK41" s="13">
        <f>COUNT(AK5:AK39)</f>
        <v>0</v>
      </c>
      <c r="AL41" s="13">
        <f t="shared" si="0"/>
        <v>0</v>
      </c>
      <c r="AM41" s="13">
        <f>COUNT(AM5:AM39)</f>
        <v>0</v>
      </c>
      <c r="AN41" s="13">
        <f>COUNT(AN5:AN39)</f>
        <v>0</v>
      </c>
      <c r="AO41" s="13">
        <f>COUNT(AO5:AO39)</f>
        <v>0</v>
      </c>
      <c r="AP41" s="13">
        <f t="shared" si="0"/>
        <v>0</v>
      </c>
      <c r="AQ41" s="13">
        <f>COUNT(AQ5:AQ39)</f>
        <v>0</v>
      </c>
      <c r="AR41" s="13">
        <f>COUNT(AR5:AR39)</f>
        <v>0</v>
      </c>
      <c r="AS41" s="13">
        <f>COUNT(AS5:AS39)</f>
        <v>0</v>
      </c>
      <c r="AT41" s="13">
        <f t="shared" si="0"/>
        <v>0</v>
      </c>
      <c r="AU41" s="13">
        <f t="shared" si="0"/>
        <v>0</v>
      </c>
      <c r="AV41" s="13">
        <f t="shared" si="0"/>
        <v>0</v>
      </c>
      <c r="AW41" s="13">
        <f t="shared" si="0"/>
        <v>0</v>
      </c>
      <c r="AX41" s="13">
        <f>COUNT(AX5:AX39)</f>
        <v>0</v>
      </c>
      <c r="AY41" s="13">
        <f t="shared" si="0"/>
        <v>0</v>
      </c>
      <c r="AZ41" s="13">
        <f t="shared" si="0"/>
        <v>0</v>
      </c>
      <c r="BA41" s="13">
        <f t="shared" si="0"/>
        <v>0</v>
      </c>
      <c r="BB41" s="13">
        <f t="shared" si="0"/>
        <v>0</v>
      </c>
      <c r="BC41" s="13">
        <f>COUNT(BC5:BC39)</f>
        <v>0</v>
      </c>
      <c r="BD41" s="13">
        <f t="shared" si="0"/>
        <v>0</v>
      </c>
      <c r="BE41" s="13">
        <f t="shared" si="0"/>
        <v>0</v>
      </c>
      <c r="BF41" s="13">
        <f>COUNT(BF5:BF39)</f>
        <v>0</v>
      </c>
      <c r="BG41" s="13">
        <f t="shared" si="0"/>
        <v>0</v>
      </c>
      <c r="BH41" s="13">
        <f>COUNT(BH5:BH39)</f>
        <v>0</v>
      </c>
      <c r="BI41" s="13">
        <f>COUNT(BI5:BI39)</f>
        <v>0</v>
      </c>
      <c r="BJ41" s="13">
        <f t="shared" si="0"/>
        <v>0</v>
      </c>
      <c r="BK41" s="13">
        <f>COUNT(BK5:BK39)</f>
        <v>0</v>
      </c>
      <c r="BL41" s="13">
        <f t="shared" si="0"/>
        <v>0</v>
      </c>
      <c r="BM41" s="13">
        <f>COUNT(BM5:BM39)</f>
        <v>0</v>
      </c>
      <c r="BN41" s="13">
        <f t="shared" si="0"/>
        <v>0</v>
      </c>
      <c r="BO41" s="13">
        <f>COUNT(BO5:BO39)</f>
        <v>0</v>
      </c>
      <c r="BP41" s="13">
        <f t="shared" ref="BP41:EA41" si="1">COUNT(BP5:BP39)</f>
        <v>0</v>
      </c>
      <c r="BQ41" s="13">
        <f t="shared" si="1"/>
        <v>0</v>
      </c>
      <c r="BR41" s="13">
        <f>COUNT(BR5:BR39)</f>
        <v>0</v>
      </c>
      <c r="BS41" s="13">
        <f>COUNT(BS5:BS39)</f>
        <v>0</v>
      </c>
      <c r="BT41" s="13">
        <f>COUNT(BT5:BT39)</f>
        <v>0</v>
      </c>
      <c r="BU41" s="13">
        <f>COUNT(BU5:BU39)</f>
        <v>0</v>
      </c>
      <c r="BV41" s="13">
        <f t="shared" si="1"/>
        <v>0</v>
      </c>
      <c r="BW41" s="13">
        <f>COUNT(BW5:BW39)</f>
        <v>0</v>
      </c>
      <c r="BX41" s="13">
        <f>COUNT(BX5:BX39)</f>
        <v>0</v>
      </c>
      <c r="BY41" s="13">
        <f t="shared" si="1"/>
        <v>0</v>
      </c>
      <c r="BZ41" s="13">
        <f>COUNT(BZ5:BZ39)</f>
        <v>0</v>
      </c>
      <c r="CA41" s="13">
        <f>COUNT(CA5:CA39)</f>
        <v>0</v>
      </c>
      <c r="CB41" s="13">
        <f>COUNT(CB5:CB39)</f>
        <v>0</v>
      </c>
      <c r="CC41" s="13">
        <f t="shared" si="1"/>
        <v>0</v>
      </c>
      <c r="CD41" s="13">
        <f>COUNT(CD5:CD39)</f>
        <v>0</v>
      </c>
      <c r="CE41" s="13">
        <f t="shared" si="1"/>
        <v>0</v>
      </c>
      <c r="CF41" s="13">
        <f t="shared" si="1"/>
        <v>0</v>
      </c>
      <c r="CG41" s="13">
        <f t="shared" si="1"/>
        <v>0</v>
      </c>
      <c r="CH41" s="13">
        <f t="shared" si="1"/>
        <v>0</v>
      </c>
      <c r="CI41" s="13">
        <f t="shared" si="1"/>
        <v>0</v>
      </c>
      <c r="CJ41" s="13">
        <f t="shared" si="1"/>
        <v>0</v>
      </c>
      <c r="CK41" s="13">
        <f t="shared" si="1"/>
        <v>0</v>
      </c>
      <c r="CL41" s="13">
        <f t="shared" si="1"/>
        <v>0</v>
      </c>
      <c r="CM41" s="13">
        <f t="shared" si="1"/>
        <v>0</v>
      </c>
      <c r="CN41" s="13">
        <f t="shared" si="1"/>
        <v>0</v>
      </c>
      <c r="CO41" s="13">
        <f t="shared" si="1"/>
        <v>0</v>
      </c>
      <c r="CP41" s="13">
        <f t="shared" si="1"/>
        <v>0</v>
      </c>
      <c r="CQ41" s="13">
        <f t="shared" si="1"/>
        <v>0</v>
      </c>
      <c r="CR41" s="13">
        <f t="shared" si="1"/>
        <v>0</v>
      </c>
      <c r="CS41" s="13">
        <f t="shared" si="1"/>
        <v>0</v>
      </c>
      <c r="CT41" s="13">
        <f t="shared" si="1"/>
        <v>0</v>
      </c>
      <c r="CU41" s="13">
        <f t="shared" si="1"/>
        <v>0</v>
      </c>
      <c r="CV41" s="13">
        <f>COUNT(CV5:CV39)</f>
        <v>0</v>
      </c>
      <c r="CW41" s="13">
        <f>COUNT(CW5:CW39)</f>
        <v>0</v>
      </c>
      <c r="CX41" s="13">
        <f t="shared" si="1"/>
        <v>0</v>
      </c>
      <c r="CY41" s="13">
        <f>COUNT(CY5:CY39)</f>
        <v>0</v>
      </c>
      <c r="CZ41" s="13">
        <f>COUNT(CZ5:CZ39)</f>
        <v>0</v>
      </c>
      <c r="DA41" s="13">
        <f t="shared" si="1"/>
        <v>0</v>
      </c>
      <c r="DB41" s="13">
        <f t="shared" si="1"/>
        <v>0</v>
      </c>
      <c r="DC41" s="13">
        <f t="shared" si="1"/>
        <v>0</v>
      </c>
      <c r="DD41" s="13">
        <f t="shared" si="1"/>
        <v>0</v>
      </c>
      <c r="DE41" s="13">
        <f>COUNT(DE5:DE39)</f>
        <v>0</v>
      </c>
      <c r="DF41" s="13">
        <f t="shared" si="1"/>
        <v>0</v>
      </c>
      <c r="DG41" s="13">
        <f>COUNT(DG5:DG39)</f>
        <v>0</v>
      </c>
      <c r="DH41" s="13">
        <f>COUNT(DH5:DH39)</f>
        <v>0</v>
      </c>
      <c r="DI41" s="13">
        <f>COUNT(DI5:DI39)</f>
        <v>0</v>
      </c>
      <c r="DJ41" s="13">
        <f t="shared" si="1"/>
        <v>0</v>
      </c>
      <c r="DK41" s="13">
        <f>COUNT(DK5:DK39)</f>
        <v>0</v>
      </c>
      <c r="DL41" s="13">
        <f t="shared" si="1"/>
        <v>0</v>
      </c>
      <c r="DM41" s="13">
        <f t="shared" si="1"/>
        <v>0</v>
      </c>
      <c r="DN41" s="13">
        <f>COUNT(DN5:DN39)</f>
        <v>0</v>
      </c>
      <c r="DO41" s="13">
        <f t="shared" si="1"/>
        <v>0</v>
      </c>
      <c r="DP41" s="13">
        <f t="shared" si="1"/>
        <v>0</v>
      </c>
      <c r="DQ41" s="13">
        <f t="shared" si="1"/>
        <v>0</v>
      </c>
      <c r="DR41" s="13">
        <f t="shared" si="1"/>
        <v>0</v>
      </c>
      <c r="DS41" s="13">
        <f t="shared" si="1"/>
        <v>0</v>
      </c>
      <c r="DT41" s="13">
        <f t="shared" si="1"/>
        <v>0</v>
      </c>
      <c r="DU41" s="13">
        <f t="shared" si="1"/>
        <v>0</v>
      </c>
      <c r="DV41" s="13">
        <f t="shared" si="1"/>
        <v>0</v>
      </c>
      <c r="DW41" s="13">
        <f t="shared" si="1"/>
        <v>0</v>
      </c>
      <c r="DX41" s="13">
        <f t="shared" si="1"/>
        <v>0</v>
      </c>
      <c r="DY41" s="13">
        <f t="shared" si="1"/>
        <v>0</v>
      </c>
      <c r="DZ41" s="13">
        <f t="shared" si="1"/>
        <v>0</v>
      </c>
      <c r="EA41" s="13">
        <f t="shared" si="1"/>
        <v>0</v>
      </c>
      <c r="EB41" s="13">
        <f>COUNT(EB5:EB39)</f>
        <v>0</v>
      </c>
    </row>
    <row r="42" spans="1:139" s="29" customFormat="1">
      <c r="EF42" s="13"/>
      <c r="EG42" s="13"/>
      <c r="EH42" s="13"/>
      <c r="EI42" s="13"/>
    </row>
    <row r="43" spans="1:139">
      <c r="A43" s="35" t="s">
        <v>503</v>
      </c>
      <c r="C43" s="37">
        <v>1</v>
      </c>
      <c r="D43" s="37"/>
    </row>
    <row r="45" spans="1:139">
      <c r="I45" s="34"/>
      <c r="J45" s="34"/>
    </row>
    <row r="46" spans="1:139">
      <c r="A46" s="35" t="s">
        <v>504</v>
      </c>
      <c r="C46" s="13">
        <f>SUM(B41:EB41)</f>
        <v>2</v>
      </c>
      <c r="Q46" s="146" t="s">
        <v>505</v>
      </c>
    </row>
    <row r="47" spans="1:139">
      <c r="Q47" s="147"/>
    </row>
    <row r="49" spans="1:132"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</row>
    <row r="50" spans="1:132">
      <c r="I50" s="34"/>
      <c r="J50" s="34"/>
    </row>
    <row r="51" spans="1:132">
      <c r="C51" s="38">
        <f>C46-1</f>
        <v>1</v>
      </c>
      <c r="D51" s="38"/>
      <c r="I51" s="34"/>
      <c r="J51" s="34"/>
    </row>
    <row r="52" spans="1:132">
      <c r="I52" s="34"/>
      <c r="J52" s="34"/>
    </row>
    <row r="53" spans="1:132">
      <c r="I53" s="34"/>
      <c r="J53" s="34"/>
    </row>
    <row r="54" spans="1:132">
      <c r="I54" s="34"/>
      <c r="J54" s="34"/>
    </row>
    <row r="55" spans="1:132">
      <c r="G55" s="39"/>
      <c r="I55" s="34"/>
      <c r="J55" s="34"/>
    </row>
    <row r="56" spans="1:132">
      <c r="A56" s="35" t="s">
        <v>506</v>
      </c>
      <c r="I56" s="34"/>
      <c r="J56" s="34"/>
    </row>
    <row r="57" spans="1:132">
      <c r="I57" s="34"/>
      <c r="J57" s="34"/>
    </row>
    <row r="58" spans="1:132">
      <c r="A58" s="13" t="s">
        <v>507</v>
      </c>
      <c r="B58" s="29">
        <f>AVERAGE(B5:B39)</f>
        <v>1.3142791798097502E-4</v>
      </c>
      <c r="C58" s="29" t="e">
        <f t="shared" ref="C58:BN58" si="2">AVERAGE(C5:C39)</f>
        <v>#DIV/0!</v>
      </c>
      <c r="D58" s="29" t="e">
        <f t="shared" si="2"/>
        <v>#DIV/0!</v>
      </c>
      <c r="E58" s="29" t="e">
        <f t="shared" si="2"/>
        <v>#DIV/0!</v>
      </c>
      <c r="F58" s="29" t="e">
        <f t="shared" si="2"/>
        <v>#DIV/0!</v>
      </c>
      <c r="G58" s="29" t="e">
        <f t="shared" si="2"/>
        <v>#DIV/0!</v>
      </c>
      <c r="H58" s="29" t="e">
        <f t="shared" si="2"/>
        <v>#DIV/0!</v>
      </c>
      <c r="I58" s="29" t="e">
        <f t="shared" si="2"/>
        <v>#DIV/0!</v>
      </c>
      <c r="J58" s="29" t="e">
        <f t="shared" si="2"/>
        <v>#DIV/0!</v>
      </c>
      <c r="K58" s="29" t="e">
        <f t="shared" si="2"/>
        <v>#DIV/0!</v>
      </c>
      <c r="L58" s="29" t="e">
        <f t="shared" si="2"/>
        <v>#DIV/0!</v>
      </c>
      <c r="M58" s="29" t="e">
        <f t="shared" si="2"/>
        <v>#DIV/0!</v>
      </c>
      <c r="N58" s="29" t="e">
        <f t="shared" si="2"/>
        <v>#DIV/0!</v>
      </c>
      <c r="O58" s="29" t="e">
        <f t="shared" si="2"/>
        <v>#DIV/0!</v>
      </c>
      <c r="P58" s="29" t="e">
        <f t="shared" si="2"/>
        <v>#DIV/0!</v>
      </c>
      <c r="Q58" s="29" t="e">
        <f t="shared" si="2"/>
        <v>#DIV/0!</v>
      </c>
      <c r="R58" s="29" t="e">
        <f t="shared" si="2"/>
        <v>#DIV/0!</v>
      </c>
      <c r="S58" s="29" t="e">
        <f t="shared" si="2"/>
        <v>#DIV/0!</v>
      </c>
      <c r="T58" s="29" t="e">
        <f t="shared" si="2"/>
        <v>#DIV/0!</v>
      </c>
      <c r="U58" s="29" t="e">
        <f t="shared" si="2"/>
        <v>#DIV/0!</v>
      </c>
      <c r="V58" s="29" t="e">
        <f t="shared" si="2"/>
        <v>#DIV/0!</v>
      </c>
      <c r="W58" s="29" t="e">
        <f t="shared" si="2"/>
        <v>#DIV/0!</v>
      </c>
      <c r="X58" s="29" t="e">
        <f t="shared" si="2"/>
        <v>#DIV/0!</v>
      </c>
      <c r="Y58" s="29" t="e">
        <f t="shared" si="2"/>
        <v>#DIV/0!</v>
      </c>
      <c r="Z58" s="29" t="e">
        <f t="shared" si="2"/>
        <v>#DIV/0!</v>
      </c>
      <c r="AA58" s="29" t="e">
        <f t="shared" si="2"/>
        <v>#DIV/0!</v>
      </c>
      <c r="AB58" s="29" t="e">
        <f t="shared" si="2"/>
        <v>#DIV/0!</v>
      </c>
      <c r="AC58" s="29" t="e">
        <f t="shared" si="2"/>
        <v>#DIV/0!</v>
      </c>
      <c r="AD58" s="29" t="e">
        <f t="shared" si="2"/>
        <v>#DIV/0!</v>
      </c>
      <c r="AE58" s="29" t="e">
        <f t="shared" si="2"/>
        <v>#DIV/0!</v>
      </c>
      <c r="AF58" s="29" t="e">
        <f t="shared" si="2"/>
        <v>#DIV/0!</v>
      </c>
      <c r="AG58" s="29" t="e">
        <f t="shared" si="2"/>
        <v>#DIV/0!</v>
      </c>
      <c r="AH58" s="29" t="e">
        <f t="shared" si="2"/>
        <v>#DIV/0!</v>
      </c>
      <c r="AI58" s="29" t="e">
        <f t="shared" si="2"/>
        <v>#DIV/0!</v>
      </c>
      <c r="AJ58" s="29" t="e">
        <f t="shared" si="2"/>
        <v>#DIV/0!</v>
      </c>
      <c r="AK58" s="29" t="e">
        <f t="shared" si="2"/>
        <v>#DIV/0!</v>
      </c>
      <c r="AL58" s="29" t="e">
        <f t="shared" si="2"/>
        <v>#DIV/0!</v>
      </c>
      <c r="AM58" s="29" t="e">
        <f t="shared" si="2"/>
        <v>#DIV/0!</v>
      </c>
      <c r="AN58" s="29" t="e">
        <f t="shared" si="2"/>
        <v>#DIV/0!</v>
      </c>
      <c r="AO58" s="29" t="e">
        <f t="shared" si="2"/>
        <v>#DIV/0!</v>
      </c>
      <c r="AP58" s="29" t="e">
        <f t="shared" si="2"/>
        <v>#DIV/0!</v>
      </c>
      <c r="AQ58" s="29" t="e">
        <f t="shared" si="2"/>
        <v>#DIV/0!</v>
      </c>
      <c r="AR58" s="29" t="e">
        <f t="shared" si="2"/>
        <v>#DIV/0!</v>
      </c>
      <c r="AS58" s="29" t="e">
        <f t="shared" si="2"/>
        <v>#DIV/0!</v>
      </c>
      <c r="AT58" s="29" t="e">
        <f t="shared" si="2"/>
        <v>#DIV/0!</v>
      </c>
      <c r="AU58" s="29" t="e">
        <f t="shared" si="2"/>
        <v>#DIV/0!</v>
      </c>
      <c r="AV58" s="29" t="e">
        <f t="shared" si="2"/>
        <v>#DIV/0!</v>
      </c>
      <c r="AW58" s="29" t="e">
        <f t="shared" si="2"/>
        <v>#DIV/0!</v>
      </c>
      <c r="AX58" s="29" t="e">
        <f t="shared" si="2"/>
        <v>#DIV/0!</v>
      </c>
      <c r="AY58" s="29" t="e">
        <f t="shared" si="2"/>
        <v>#DIV/0!</v>
      </c>
      <c r="AZ58" s="29" t="e">
        <f t="shared" si="2"/>
        <v>#DIV/0!</v>
      </c>
      <c r="BA58" s="29" t="e">
        <f t="shared" si="2"/>
        <v>#DIV/0!</v>
      </c>
      <c r="BB58" s="29" t="e">
        <f t="shared" si="2"/>
        <v>#DIV/0!</v>
      </c>
      <c r="BC58" s="29" t="e">
        <f t="shared" si="2"/>
        <v>#DIV/0!</v>
      </c>
      <c r="BD58" s="29" t="e">
        <f t="shared" si="2"/>
        <v>#DIV/0!</v>
      </c>
      <c r="BE58" s="29" t="e">
        <f t="shared" si="2"/>
        <v>#DIV/0!</v>
      </c>
      <c r="BF58" s="29" t="e">
        <f t="shared" si="2"/>
        <v>#DIV/0!</v>
      </c>
      <c r="BG58" s="29" t="e">
        <f t="shared" si="2"/>
        <v>#DIV/0!</v>
      </c>
      <c r="BH58" s="29" t="e">
        <f t="shared" si="2"/>
        <v>#DIV/0!</v>
      </c>
      <c r="BI58" s="29" t="e">
        <f t="shared" si="2"/>
        <v>#DIV/0!</v>
      </c>
      <c r="BJ58" s="29" t="e">
        <f t="shared" si="2"/>
        <v>#DIV/0!</v>
      </c>
      <c r="BK58" s="29" t="e">
        <f t="shared" si="2"/>
        <v>#DIV/0!</v>
      </c>
      <c r="BL58" s="29" t="e">
        <f t="shared" si="2"/>
        <v>#DIV/0!</v>
      </c>
      <c r="BM58" s="29" t="e">
        <f t="shared" si="2"/>
        <v>#DIV/0!</v>
      </c>
      <c r="BN58" s="29" t="e">
        <f t="shared" si="2"/>
        <v>#DIV/0!</v>
      </c>
      <c r="BO58" s="29" t="e">
        <f t="shared" ref="BO58:DZ58" si="3">AVERAGE(BO5:BO39)</f>
        <v>#DIV/0!</v>
      </c>
      <c r="BP58" s="29" t="e">
        <f t="shared" si="3"/>
        <v>#DIV/0!</v>
      </c>
      <c r="BQ58" s="29" t="e">
        <f t="shared" si="3"/>
        <v>#DIV/0!</v>
      </c>
      <c r="BR58" s="29" t="e">
        <f t="shared" si="3"/>
        <v>#DIV/0!</v>
      </c>
      <c r="BS58" s="29" t="e">
        <f t="shared" si="3"/>
        <v>#DIV/0!</v>
      </c>
      <c r="BT58" s="29" t="e">
        <f t="shared" si="3"/>
        <v>#DIV/0!</v>
      </c>
      <c r="BU58" s="29" t="e">
        <f t="shared" si="3"/>
        <v>#DIV/0!</v>
      </c>
      <c r="BV58" s="29" t="e">
        <f t="shared" si="3"/>
        <v>#DIV/0!</v>
      </c>
      <c r="BW58" s="29" t="e">
        <f t="shared" si="3"/>
        <v>#DIV/0!</v>
      </c>
      <c r="BX58" s="29" t="e">
        <f t="shared" si="3"/>
        <v>#DIV/0!</v>
      </c>
      <c r="BY58" s="29" t="e">
        <f t="shared" si="3"/>
        <v>#DIV/0!</v>
      </c>
      <c r="BZ58" s="29" t="e">
        <f t="shared" si="3"/>
        <v>#DIV/0!</v>
      </c>
      <c r="CA58" s="29" t="e">
        <f t="shared" si="3"/>
        <v>#DIV/0!</v>
      </c>
      <c r="CB58" s="29" t="e">
        <f t="shared" si="3"/>
        <v>#DIV/0!</v>
      </c>
      <c r="CC58" s="29" t="e">
        <f t="shared" si="3"/>
        <v>#DIV/0!</v>
      </c>
      <c r="CD58" s="29" t="e">
        <f t="shared" si="3"/>
        <v>#DIV/0!</v>
      </c>
      <c r="CE58" s="29" t="e">
        <f t="shared" si="3"/>
        <v>#DIV/0!</v>
      </c>
      <c r="CF58" s="29" t="e">
        <f t="shared" si="3"/>
        <v>#DIV/0!</v>
      </c>
      <c r="CG58" s="29" t="e">
        <f t="shared" si="3"/>
        <v>#DIV/0!</v>
      </c>
      <c r="CH58" s="29" t="e">
        <f t="shared" si="3"/>
        <v>#DIV/0!</v>
      </c>
      <c r="CI58" s="29" t="e">
        <f t="shared" si="3"/>
        <v>#DIV/0!</v>
      </c>
      <c r="CJ58" s="29" t="e">
        <f t="shared" si="3"/>
        <v>#DIV/0!</v>
      </c>
      <c r="CK58" s="29" t="e">
        <f t="shared" si="3"/>
        <v>#DIV/0!</v>
      </c>
      <c r="CL58" s="29" t="e">
        <f t="shared" si="3"/>
        <v>#DIV/0!</v>
      </c>
      <c r="CM58" s="29" t="e">
        <f t="shared" si="3"/>
        <v>#DIV/0!</v>
      </c>
      <c r="CN58" s="29" t="e">
        <f t="shared" si="3"/>
        <v>#DIV/0!</v>
      </c>
      <c r="CO58" s="29" t="e">
        <f t="shared" si="3"/>
        <v>#DIV/0!</v>
      </c>
      <c r="CP58" s="29" t="e">
        <f t="shared" si="3"/>
        <v>#DIV/0!</v>
      </c>
      <c r="CQ58" s="29" t="e">
        <f t="shared" si="3"/>
        <v>#DIV/0!</v>
      </c>
      <c r="CR58" s="29" t="e">
        <f t="shared" si="3"/>
        <v>#DIV/0!</v>
      </c>
      <c r="CS58" s="29" t="e">
        <f t="shared" si="3"/>
        <v>#DIV/0!</v>
      </c>
      <c r="CT58" s="29" t="e">
        <f t="shared" si="3"/>
        <v>#DIV/0!</v>
      </c>
      <c r="CU58" s="29" t="e">
        <f t="shared" si="3"/>
        <v>#DIV/0!</v>
      </c>
      <c r="CV58" s="29" t="e">
        <f t="shared" si="3"/>
        <v>#DIV/0!</v>
      </c>
      <c r="CW58" s="29" t="e">
        <f t="shared" si="3"/>
        <v>#DIV/0!</v>
      </c>
      <c r="CX58" s="29" t="e">
        <f t="shared" si="3"/>
        <v>#DIV/0!</v>
      </c>
      <c r="CY58" s="29" t="e">
        <f t="shared" si="3"/>
        <v>#DIV/0!</v>
      </c>
      <c r="CZ58" s="29" t="e">
        <f t="shared" si="3"/>
        <v>#DIV/0!</v>
      </c>
      <c r="DA58" s="29" t="e">
        <f t="shared" si="3"/>
        <v>#DIV/0!</v>
      </c>
      <c r="DB58" s="29" t="e">
        <f t="shared" si="3"/>
        <v>#DIV/0!</v>
      </c>
      <c r="DC58" s="29" t="e">
        <f t="shared" si="3"/>
        <v>#DIV/0!</v>
      </c>
      <c r="DD58" s="29" t="e">
        <f t="shared" si="3"/>
        <v>#DIV/0!</v>
      </c>
      <c r="DE58" s="29" t="e">
        <f t="shared" si="3"/>
        <v>#DIV/0!</v>
      </c>
      <c r="DF58" s="29" t="e">
        <f t="shared" si="3"/>
        <v>#DIV/0!</v>
      </c>
      <c r="DG58" s="29" t="e">
        <f t="shared" si="3"/>
        <v>#DIV/0!</v>
      </c>
      <c r="DH58" s="29" t="e">
        <f t="shared" si="3"/>
        <v>#DIV/0!</v>
      </c>
      <c r="DI58" s="29" t="e">
        <f t="shared" si="3"/>
        <v>#DIV/0!</v>
      </c>
      <c r="DJ58" s="29" t="e">
        <f t="shared" si="3"/>
        <v>#DIV/0!</v>
      </c>
      <c r="DK58" s="29" t="e">
        <f t="shared" si="3"/>
        <v>#DIV/0!</v>
      </c>
      <c r="DL58" s="29" t="e">
        <f t="shared" si="3"/>
        <v>#DIV/0!</v>
      </c>
      <c r="DM58" s="29" t="e">
        <f t="shared" si="3"/>
        <v>#DIV/0!</v>
      </c>
      <c r="DN58" s="29" t="e">
        <f t="shared" si="3"/>
        <v>#DIV/0!</v>
      </c>
      <c r="DO58" s="29" t="e">
        <f t="shared" si="3"/>
        <v>#DIV/0!</v>
      </c>
      <c r="DP58" s="29" t="e">
        <f t="shared" si="3"/>
        <v>#DIV/0!</v>
      </c>
      <c r="DQ58" s="29" t="e">
        <f t="shared" si="3"/>
        <v>#DIV/0!</v>
      </c>
      <c r="DR58" s="29" t="e">
        <f t="shared" si="3"/>
        <v>#DIV/0!</v>
      </c>
      <c r="DS58" s="29" t="e">
        <f t="shared" si="3"/>
        <v>#DIV/0!</v>
      </c>
      <c r="DT58" s="29" t="e">
        <f t="shared" si="3"/>
        <v>#DIV/0!</v>
      </c>
      <c r="DU58" s="29" t="e">
        <f t="shared" si="3"/>
        <v>#DIV/0!</v>
      </c>
      <c r="DV58" s="29" t="e">
        <f t="shared" si="3"/>
        <v>#DIV/0!</v>
      </c>
      <c r="DW58" s="29" t="e">
        <f t="shared" si="3"/>
        <v>#DIV/0!</v>
      </c>
      <c r="DX58" s="29" t="e">
        <f t="shared" si="3"/>
        <v>#DIV/0!</v>
      </c>
      <c r="DY58" s="29" t="e">
        <f t="shared" si="3"/>
        <v>#DIV/0!</v>
      </c>
      <c r="DZ58" s="29" t="e">
        <f t="shared" si="3"/>
        <v>#DIV/0!</v>
      </c>
      <c r="EA58" s="29" t="e">
        <f>AVERAGE(EA5:EA39)</f>
        <v>#DIV/0!</v>
      </c>
      <c r="EB58" s="29" t="e">
        <f>AVERAGE(EB5:EB39)</f>
        <v>#DIV/0!</v>
      </c>
    </row>
    <row r="59" spans="1:132">
      <c r="C59" s="34"/>
      <c r="G59" s="39"/>
      <c r="I59" s="34"/>
    </row>
    <row r="62" spans="1:132"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5" spans="1:11">
      <c r="C65" s="40">
        <f>AVERAGE(B5:EB39)</f>
        <v>1.3142791798097502E-4</v>
      </c>
      <c r="D65" s="29"/>
    </row>
    <row r="66" spans="1:11">
      <c r="A66" s="35" t="s">
        <v>508</v>
      </c>
    </row>
    <row r="70" spans="1:11">
      <c r="A70" s="35" t="s">
        <v>509</v>
      </c>
      <c r="B70" s="39"/>
      <c r="C70" s="40">
        <f>VAR(B5:EB39)</f>
        <v>6.3064102877951203E-13</v>
      </c>
      <c r="D70" s="40"/>
      <c r="E70" s="39"/>
      <c r="F70" s="39"/>
      <c r="G70" s="39"/>
      <c r="H70" s="39"/>
      <c r="I70" s="39"/>
      <c r="J70" s="39"/>
      <c r="K70" s="39"/>
    </row>
    <row r="76" spans="1:11">
      <c r="A76" s="13" t="s">
        <v>510</v>
      </c>
      <c r="C76" s="13">
        <v>3</v>
      </c>
    </row>
    <row r="79" spans="1:11">
      <c r="A79" s="13" t="s">
        <v>511</v>
      </c>
      <c r="C79" s="41">
        <f>1/C46+1/C76</f>
        <v>0.83333333333333326</v>
      </c>
      <c r="D79" s="41"/>
      <c r="E79" s="41"/>
      <c r="F79" s="41"/>
      <c r="G79" s="41"/>
      <c r="H79" s="41"/>
      <c r="I79" s="41"/>
      <c r="J79" s="41"/>
      <c r="K79" s="41"/>
    </row>
    <row r="80" spans="1:11">
      <c r="C80" s="41"/>
      <c r="D80" s="41"/>
      <c r="E80" s="41"/>
      <c r="F80" s="41"/>
      <c r="G80" s="41"/>
      <c r="H80" s="41"/>
      <c r="I80" s="41"/>
      <c r="J80" s="41"/>
      <c r="K80" s="41"/>
    </row>
    <row r="81" spans="1:11">
      <c r="C81" s="41"/>
      <c r="D81" s="41"/>
      <c r="E81" s="41"/>
      <c r="F81" s="41"/>
      <c r="G81" s="41"/>
      <c r="H81" s="41"/>
      <c r="I81" s="41"/>
      <c r="J81" s="41"/>
      <c r="K81" s="41"/>
    </row>
    <row r="82" spans="1:11">
      <c r="C82" s="41"/>
      <c r="D82" s="41"/>
      <c r="E82" s="41"/>
      <c r="F82" s="41"/>
      <c r="G82" s="41"/>
      <c r="H82" s="41"/>
      <c r="I82" s="41"/>
      <c r="J82" s="41"/>
      <c r="K82" s="41"/>
    </row>
    <row r="83" spans="1:11">
      <c r="A83" s="13" t="s">
        <v>512</v>
      </c>
      <c r="C83" s="40">
        <f>C70*C79</f>
        <v>5.2553419064959335E-13</v>
      </c>
      <c r="D83" s="40"/>
      <c r="E83" s="41"/>
      <c r="F83" s="41"/>
      <c r="G83" s="41"/>
      <c r="H83" s="41"/>
      <c r="I83" s="41"/>
      <c r="J83" s="41"/>
      <c r="K83" s="41"/>
    </row>
    <row r="89" spans="1:11">
      <c r="A89" s="35" t="s">
        <v>513</v>
      </c>
      <c r="C89" s="40">
        <f>SQRT(C83)</f>
        <v>7.2493737015661795E-7</v>
      </c>
    </row>
    <row r="92" spans="1:11">
      <c r="A92" s="35" t="s">
        <v>514</v>
      </c>
    </row>
    <row r="95" spans="1:11" ht="75">
      <c r="A95" s="13" t="s">
        <v>515</v>
      </c>
      <c r="B95" s="42" t="s">
        <v>516</v>
      </c>
      <c r="C95" s="154">
        <f>TINV(2*0.01,C51)</f>
        <v>31.820515948314124</v>
      </c>
      <c r="D95" s="2"/>
      <c r="K95" s="37"/>
    </row>
    <row r="98" spans="1:3">
      <c r="A98" s="13" t="s">
        <v>517</v>
      </c>
      <c r="C98" s="40">
        <f>C65+C95*C89</f>
        <v>1.5449579912957259E-4</v>
      </c>
    </row>
    <row r="102" spans="1:3">
      <c r="B102" s="45"/>
    </row>
    <row r="105" spans="1:3">
      <c r="B105" s="46"/>
    </row>
    <row r="109" spans="1:3">
      <c r="B109" s="46"/>
    </row>
    <row r="117" spans="4:4">
      <c r="D117" s="35"/>
    </row>
  </sheetData>
  <mergeCells count="2">
    <mergeCell ref="B1:L1"/>
    <mergeCell ref="Q46:Q47"/>
  </mergeCells>
  <pageMargins left="0.7" right="0.7" top="0.75" bottom="0.75" header="0.3" footer="0.3"/>
  <legacyDrawing r:id="rId1"/>
  <oleObjects>
    <oleObject progId="Equation.DSMT4" shapeId="6145" r:id="rId2"/>
    <oleObject progId="Equation.DSMT4" shapeId="6146" r:id="rId3"/>
    <oleObject progId="Equation.DSMT4" shapeId="6147" r:id="rId4"/>
    <oleObject progId="Equation.DSMT4" shapeId="6148" r:id="rId5"/>
    <oleObject progId="Equation.DSMT4" shapeId="6149" r:id="rId6"/>
    <oleObject progId="Equation.DSMT4" shapeId="6150" r:id="rId7"/>
    <oleObject progId="Equation.DSMT4" shapeId="6151" r:id="rId8"/>
    <oleObject progId="Equation.DSMT4" shapeId="6152" r:id="rId9"/>
    <oleObject progId="Equation.DSMT4" shapeId="6153" r:id="rId10"/>
    <oleObject progId="Equation.DSMT4" shapeId="6154" r:id="rId1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H119"/>
  <sheetViews>
    <sheetView workbookViewId="0">
      <selection activeCell="A66" sqref="A66"/>
    </sheetView>
  </sheetViews>
  <sheetFormatPr defaultColWidth="24.5703125" defaultRowHeight="15"/>
  <cols>
    <col min="1" max="22" width="24.5703125" style="13" customWidth="1"/>
    <col min="23" max="84" width="24.5703125" style="22" customWidth="1"/>
    <col min="85" max="16384" width="24.5703125" style="13"/>
  </cols>
  <sheetData>
    <row r="1" spans="1:216" s="8" customFormat="1" ht="12.75">
      <c r="A1" s="139"/>
      <c r="B1" s="145" t="s">
        <v>569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216" s="10" customFormat="1" ht="38.25">
      <c r="A2" s="140"/>
      <c r="B2" s="155" t="s">
        <v>442</v>
      </c>
      <c r="C2" s="155" t="s">
        <v>134</v>
      </c>
      <c r="D2" s="155" t="s">
        <v>260</v>
      </c>
      <c r="E2" s="155" t="s">
        <v>260</v>
      </c>
      <c r="F2" s="155" t="s">
        <v>244</v>
      </c>
      <c r="G2" s="155" t="s">
        <v>458</v>
      </c>
      <c r="H2" s="155" t="s">
        <v>458</v>
      </c>
      <c r="I2" s="155" t="s">
        <v>440</v>
      </c>
      <c r="J2" s="155" t="s">
        <v>195</v>
      </c>
      <c r="K2" s="155" t="s">
        <v>428</v>
      </c>
      <c r="L2" s="155" t="s">
        <v>156</v>
      </c>
      <c r="M2" s="155" t="s">
        <v>291</v>
      </c>
      <c r="N2" s="155" t="s">
        <v>373</v>
      </c>
      <c r="O2" s="155" t="s">
        <v>309</v>
      </c>
      <c r="P2" s="155" t="s">
        <v>475</v>
      </c>
      <c r="Q2" s="155" t="s">
        <v>475</v>
      </c>
      <c r="R2" s="155" t="s">
        <v>376</v>
      </c>
      <c r="S2" s="155" t="s">
        <v>286</v>
      </c>
      <c r="T2" s="155" t="s">
        <v>286</v>
      </c>
      <c r="U2" s="155" t="s">
        <v>371</v>
      </c>
      <c r="V2" s="155" t="s">
        <v>221</v>
      </c>
      <c r="W2" s="155" t="s">
        <v>221</v>
      </c>
      <c r="X2" s="155" t="s">
        <v>323</v>
      </c>
      <c r="Y2" s="155" t="s">
        <v>325</v>
      </c>
      <c r="Z2" s="155" t="s">
        <v>149</v>
      </c>
      <c r="AA2" s="155" t="s">
        <v>227</v>
      </c>
      <c r="AB2" s="155" t="s">
        <v>366</v>
      </c>
      <c r="AC2" s="155" t="s">
        <v>298</v>
      </c>
      <c r="AD2" s="155" t="s">
        <v>242</v>
      </c>
      <c r="AE2" s="155" t="s">
        <v>377</v>
      </c>
      <c r="AF2" s="155" t="s">
        <v>274</v>
      </c>
      <c r="AG2" s="155" t="s">
        <v>371</v>
      </c>
      <c r="AH2" s="155" t="s">
        <v>175</v>
      </c>
      <c r="AI2" s="155" t="s">
        <v>348</v>
      </c>
      <c r="AJ2" s="155" t="s">
        <v>338</v>
      </c>
      <c r="AK2" s="155" t="s">
        <v>166</v>
      </c>
      <c r="AL2" s="155" t="s">
        <v>139</v>
      </c>
      <c r="AM2" s="155" t="s">
        <v>423</v>
      </c>
      <c r="AN2" s="155" t="s">
        <v>309</v>
      </c>
      <c r="AO2" s="155" t="s">
        <v>344</v>
      </c>
      <c r="AP2" s="155" t="s">
        <v>423</v>
      </c>
      <c r="AQ2" s="155" t="s">
        <v>166</v>
      </c>
      <c r="AR2" s="155" t="s">
        <v>428</v>
      </c>
      <c r="AS2" s="155" t="s">
        <v>411</v>
      </c>
      <c r="AT2" s="155" t="s">
        <v>258</v>
      </c>
      <c r="AU2" s="155" t="s">
        <v>296</v>
      </c>
      <c r="AV2" s="155" t="s">
        <v>272</v>
      </c>
      <c r="AW2" s="155" t="s">
        <v>485</v>
      </c>
      <c r="AX2" s="155" t="s">
        <v>470</v>
      </c>
      <c r="AY2" s="155" t="s">
        <v>456</v>
      </c>
      <c r="AZ2" s="155" t="s">
        <v>456</v>
      </c>
      <c r="BA2" s="155" t="s">
        <v>217</v>
      </c>
      <c r="BB2" s="155" t="s">
        <v>401</v>
      </c>
      <c r="BC2" s="155" t="s">
        <v>401</v>
      </c>
      <c r="BD2" s="155" t="s">
        <v>453</v>
      </c>
      <c r="BE2" s="155" t="s">
        <v>256</v>
      </c>
      <c r="BF2" s="155" t="s">
        <v>289</v>
      </c>
      <c r="BG2" s="155" t="s">
        <v>472</v>
      </c>
      <c r="BH2" s="155" t="s">
        <v>389</v>
      </c>
      <c r="BI2" s="155" t="s">
        <v>187</v>
      </c>
      <c r="BJ2" s="155" t="s">
        <v>428</v>
      </c>
      <c r="BK2" s="155" t="s">
        <v>438</v>
      </c>
      <c r="BL2" s="155" t="s">
        <v>438</v>
      </c>
      <c r="BM2" s="155" t="s">
        <v>149</v>
      </c>
      <c r="BN2" s="155" t="s">
        <v>386</v>
      </c>
      <c r="BO2" s="155" t="s">
        <v>272</v>
      </c>
      <c r="BP2" s="155" t="s">
        <v>457</v>
      </c>
      <c r="BQ2" s="155" t="s">
        <v>457</v>
      </c>
      <c r="BR2" s="155" t="s">
        <v>399</v>
      </c>
      <c r="BS2" s="155" t="s">
        <v>376</v>
      </c>
      <c r="BT2" s="155" t="s">
        <v>253</v>
      </c>
      <c r="BU2" s="155" t="s">
        <v>478</v>
      </c>
      <c r="BV2" s="155" t="s">
        <v>444</v>
      </c>
      <c r="BW2" s="155" t="s">
        <v>368</v>
      </c>
      <c r="BX2" s="155" t="s">
        <v>468</v>
      </c>
      <c r="BY2" s="155" t="s">
        <v>330</v>
      </c>
      <c r="BZ2" s="155" t="s">
        <v>276</v>
      </c>
      <c r="CA2" s="155" t="s">
        <v>276</v>
      </c>
      <c r="CB2" s="155" t="s">
        <v>276</v>
      </c>
      <c r="CC2" s="155" t="s">
        <v>276</v>
      </c>
      <c r="CD2" s="155" t="s">
        <v>434</v>
      </c>
      <c r="CE2" s="155" t="s">
        <v>395</v>
      </c>
      <c r="CF2" s="155" t="s">
        <v>395</v>
      </c>
      <c r="CG2" s="155" t="s">
        <v>361</v>
      </c>
      <c r="CH2" s="155" t="s">
        <v>219</v>
      </c>
      <c r="CI2" s="155" t="s">
        <v>465</v>
      </c>
      <c r="CJ2" s="155" t="s">
        <v>123</v>
      </c>
      <c r="CK2" s="155" t="s">
        <v>211</v>
      </c>
      <c r="CL2" s="155" t="s">
        <v>283</v>
      </c>
      <c r="CM2" s="155" t="s">
        <v>283</v>
      </c>
      <c r="CN2" s="155" t="s">
        <v>447</v>
      </c>
      <c r="CO2" s="155" t="s">
        <v>435</v>
      </c>
      <c r="CP2" s="155" t="s">
        <v>447</v>
      </c>
      <c r="CQ2" s="166" t="s">
        <v>559</v>
      </c>
      <c r="CR2" s="166" t="s">
        <v>559</v>
      </c>
      <c r="CS2" s="155" t="s">
        <v>182</v>
      </c>
      <c r="CT2" s="155" t="s">
        <v>139</v>
      </c>
      <c r="CU2" s="155" t="s">
        <v>249</v>
      </c>
      <c r="CV2" s="155" t="s">
        <v>428</v>
      </c>
      <c r="CW2" s="155" t="s">
        <v>300</v>
      </c>
      <c r="CX2" s="155" t="s">
        <v>213</v>
      </c>
      <c r="CY2" s="155" t="s">
        <v>266</v>
      </c>
      <c r="CZ2" s="155" t="s">
        <v>432</v>
      </c>
      <c r="DA2" s="155" t="s">
        <v>432</v>
      </c>
      <c r="DB2" s="155" t="s">
        <v>294</v>
      </c>
      <c r="DC2" s="155" t="s">
        <v>411</v>
      </c>
      <c r="DD2" s="155" t="s">
        <v>283</v>
      </c>
      <c r="DE2" s="155" t="s">
        <v>283</v>
      </c>
      <c r="DF2" s="155" t="s">
        <v>203</v>
      </c>
      <c r="DG2" s="155" t="s">
        <v>209</v>
      </c>
      <c r="DH2" s="155" t="s">
        <v>209</v>
      </c>
      <c r="DI2" s="155" t="s">
        <v>197</v>
      </c>
      <c r="DJ2" s="155" t="s">
        <v>160</v>
      </c>
      <c r="DK2" s="155" t="s">
        <v>246</v>
      </c>
      <c r="DL2" s="155" t="s">
        <v>347</v>
      </c>
      <c r="DM2" s="155" t="s">
        <v>341</v>
      </c>
      <c r="DN2" s="155" t="s">
        <v>452</v>
      </c>
      <c r="DO2" s="155" t="s">
        <v>359</v>
      </c>
      <c r="DP2" s="155" t="s">
        <v>146</v>
      </c>
      <c r="DQ2" s="155" t="s">
        <v>408</v>
      </c>
      <c r="DR2" s="155" t="s">
        <v>408</v>
      </c>
      <c r="DS2" s="155" t="s">
        <v>160</v>
      </c>
      <c r="DT2" s="155" t="s">
        <v>379</v>
      </c>
      <c r="DU2" s="155" t="s">
        <v>361</v>
      </c>
      <c r="DV2" s="155" t="s">
        <v>180</v>
      </c>
      <c r="DW2" s="155" t="s">
        <v>403</v>
      </c>
      <c r="DX2" s="155" t="s">
        <v>200</v>
      </c>
      <c r="DY2" s="155" t="s">
        <v>363</v>
      </c>
      <c r="DZ2" s="155" t="s">
        <v>473</v>
      </c>
      <c r="EA2" s="155" t="s">
        <v>251</v>
      </c>
      <c r="EB2" s="155" t="s">
        <v>358</v>
      </c>
      <c r="EC2" s="155"/>
      <c r="ED2" s="155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  <c r="GB2" s="167"/>
      <c r="GC2" s="167"/>
      <c r="GD2" s="167"/>
      <c r="GE2" s="167"/>
      <c r="GF2" s="167"/>
      <c r="GG2" s="167"/>
      <c r="GH2" s="167"/>
      <c r="GI2" s="167"/>
      <c r="GJ2" s="167"/>
      <c r="GK2" s="167"/>
      <c r="GL2" s="167"/>
      <c r="GM2" s="167"/>
      <c r="GN2" s="167"/>
      <c r="GO2" s="167"/>
      <c r="GP2" s="167"/>
      <c r="GQ2" s="167"/>
      <c r="GR2" s="167"/>
      <c r="GS2" s="167"/>
      <c r="GT2" s="167"/>
      <c r="GU2" s="167"/>
      <c r="GV2" s="167"/>
      <c r="GW2" s="167"/>
      <c r="GX2" s="167"/>
      <c r="GY2" s="167"/>
      <c r="GZ2" s="167"/>
      <c r="HA2" s="167"/>
      <c r="HB2" s="167"/>
      <c r="HC2" s="167"/>
      <c r="HD2" s="167"/>
      <c r="HE2" s="167"/>
      <c r="HF2" s="167"/>
      <c r="HG2" s="167"/>
      <c r="HH2" s="167"/>
    </row>
    <row r="3" spans="1:216" s="8" customFormat="1">
      <c r="A3" s="139" t="s">
        <v>497</v>
      </c>
      <c r="B3" s="151" t="s">
        <v>393</v>
      </c>
      <c r="C3" s="151" t="s">
        <v>136</v>
      </c>
      <c r="D3" s="151" t="s">
        <v>262</v>
      </c>
      <c r="E3" s="151" t="s">
        <v>262</v>
      </c>
      <c r="F3" s="151" t="s">
        <v>158</v>
      </c>
      <c r="G3" s="151" t="s">
        <v>248</v>
      </c>
      <c r="H3" s="151" t="s">
        <v>459</v>
      </c>
      <c r="I3" s="151" t="s">
        <v>441</v>
      </c>
      <c r="J3" s="151" t="s">
        <v>196</v>
      </c>
      <c r="K3" s="151" t="s">
        <v>174</v>
      </c>
      <c r="L3" s="151" t="s">
        <v>158</v>
      </c>
      <c r="M3" s="151" t="s">
        <v>125</v>
      </c>
      <c r="N3" s="151" t="s">
        <v>374</v>
      </c>
      <c r="O3" s="151" t="s">
        <v>311</v>
      </c>
      <c r="P3" s="151" t="s">
        <v>125</v>
      </c>
      <c r="Q3" s="151" t="s">
        <v>189</v>
      </c>
      <c r="R3" s="151" t="s">
        <v>198</v>
      </c>
      <c r="S3" s="151" t="s">
        <v>287</v>
      </c>
      <c r="T3" s="151" t="s">
        <v>288</v>
      </c>
      <c r="U3" s="151" t="s">
        <v>365</v>
      </c>
      <c r="V3" s="151" t="s">
        <v>222</v>
      </c>
      <c r="W3" s="151" t="s">
        <v>223</v>
      </c>
      <c r="X3" s="151" t="s">
        <v>158</v>
      </c>
      <c r="Y3" s="151" t="s">
        <v>136</v>
      </c>
      <c r="Z3" s="151" t="s">
        <v>155</v>
      </c>
      <c r="AA3" s="151" t="s">
        <v>228</v>
      </c>
      <c r="AB3" s="151" t="s">
        <v>158</v>
      </c>
      <c r="AC3" s="151" t="s">
        <v>299</v>
      </c>
      <c r="AD3" s="151" t="s">
        <v>198</v>
      </c>
      <c r="AE3" s="151" t="s">
        <v>378</v>
      </c>
      <c r="AF3" s="151" t="s">
        <v>275</v>
      </c>
      <c r="AG3" s="151" t="s">
        <v>228</v>
      </c>
      <c r="AH3" s="151" t="s">
        <v>125</v>
      </c>
      <c r="AI3" s="151" t="s">
        <v>349</v>
      </c>
      <c r="AJ3" s="151" t="s">
        <v>339</v>
      </c>
      <c r="AK3" s="151" t="s">
        <v>167</v>
      </c>
      <c r="AL3" s="151" t="s">
        <v>145</v>
      </c>
      <c r="AM3" s="151" t="s">
        <v>189</v>
      </c>
      <c r="AN3" s="151" t="s">
        <v>312</v>
      </c>
      <c r="AO3" s="151" t="s">
        <v>345</v>
      </c>
      <c r="AP3" s="151" t="s">
        <v>125</v>
      </c>
      <c r="AQ3" s="151" t="s">
        <v>169</v>
      </c>
      <c r="AR3" s="151" t="s">
        <v>222</v>
      </c>
      <c r="AS3" s="151" t="s">
        <v>413</v>
      </c>
      <c r="AT3" s="151" t="s">
        <v>222</v>
      </c>
      <c r="AU3" s="151" t="s">
        <v>297</v>
      </c>
      <c r="AV3" s="151" t="s">
        <v>273</v>
      </c>
      <c r="AW3" s="151" t="s">
        <v>486</v>
      </c>
      <c r="AX3" s="151" t="s">
        <v>471</v>
      </c>
      <c r="AY3" s="151" t="s">
        <v>409</v>
      </c>
      <c r="AZ3" s="151" t="s">
        <v>409</v>
      </c>
      <c r="BA3" s="151" t="s">
        <v>218</v>
      </c>
      <c r="BB3" s="151" t="s">
        <v>393</v>
      </c>
      <c r="BC3" s="151" t="s">
        <v>393</v>
      </c>
      <c r="BD3" s="151" t="s">
        <v>388</v>
      </c>
      <c r="BE3" s="151" t="s">
        <v>222</v>
      </c>
      <c r="BF3" s="151" t="s">
        <v>199</v>
      </c>
      <c r="BG3" s="151" t="s">
        <v>136</v>
      </c>
      <c r="BH3" s="151" t="s">
        <v>391</v>
      </c>
      <c r="BI3" s="151" t="s">
        <v>189</v>
      </c>
      <c r="BJ3" s="151" t="s">
        <v>158</v>
      </c>
      <c r="BK3" s="151" t="s">
        <v>439</v>
      </c>
      <c r="BL3" s="151" t="s">
        <v>439</v>
      </c>
      <c r="BM3" s="151" t="s">
        <v>154</v>
      </c>
      <c r="BN3" s="151" t="s">
        <v>388</v>
      </c>
      <c r="BO3" s="151" t="s">
        <v>198</v>
      </c>
      <c r="BP3" s="151" t="s">
        <v>439</v>
      </c>
      <c r="BQ3" s="151" t="s">
        <v>439</v>
      </c>
      <c r="BR3" s="151" t="s">
        <v>400</v>
      </c>
      <c r="BS3" s="151" t="s">
        <v>199</v>
      </c>
      <c r="BT3" s="151" t="s">
        <v>136</v>
      </c>
      <c r="BU3" s="151" t="s">
        <v>479</v>
      </c>
      <c r="BV3" s="151" t="s">
        <v>125</v>
      </c>
      <c r="BW3" s="151" t="s">
        <v>369</v>
      </c>
      <c r="BX3" s="151" t="s">
        <v>469</v>
      </c>
      <c r="BY3" s="151" t="s">
        <v>334</v>
      </c>
      <c r="BZ3" s="151" t="s">
        <v>278</v>
      </c>
      <c r="CA3" s="151" t="s">
        <v>280</v>
      </c>
      <c r="CB3" s="151" t="s">
        <v>281</v>
      </c>
      <c r="CC3" s="151" t="s">
        <v>282</v>
      </c>
      <c r="CD3" s="151" t="s">
        <v>388</v>
      </c>
      <c r="CE3" s="151" t="s">
        <v>396</v>
      </c>
      <c r="CF3" s="151" t="s">
        <v>398</v>
      </c>
      <c r="CG3" s="151" t="s">
        <v>320</v>
      </c>
      <c r="CH3" s="151" t="s">
        <v>220</v>
      </c>
      <c r="CI3" s="151" t="s">
        <v>466</v>
      </c>
      <c r="CJ3" s="151" t="s">
        <v>125</v>
      </c>
      <c r="CK3" s="151" t="s">
        <v>212</v>
      </c>
      <c r="CL3" s="151" t="s">
        <v>284</v>
      </c>
      <c r="CM3" s="151" t="s">
        <v>284</v>
      </c>
      <c r="CN3" s="151" t="s">
        <v>448</v>
      </c>
      <c r="CO3" s="151" t="s">
        <v>388</v>
      </c>
      <c r="CP3" s="151" t="s">
        <v>450</v>
      </c>
      <c r="CQ3" s="151" t="s">
        <v>445</v>
      </c>
      <c r="CR3" s="151" t="s">
        <v>446</v>
      </c>
      <c r="CS3" s="151" t="s">
        <v>184</v>
      </c>
      <c r="CT3" s="151" t="s">
        <v>141</v>
      </c>
      <c r="CU3" s="151" t="s">
        <v>189</v>
      </c>
      <c r="CV3" s="151" t="s">
        <v>429</v>
      </c>
      <c r="CW3" s="151" t="s">
        <v>158</v>
      </c>
      <c r="CX3" s="151" t="s">
        <v>215</v>
      </c>
      <c r="CY3" s="151" t="s">
        <v>267</v>
      </c>
      <c r="CZ3" s="151" t="s">
        <v>433</v>
      </c>
      <c r="DA3" s="151" t="s">
        <v>433</v>
      </c>
      <c r="DB3" s="151" t="s">
        <v>295</v>
      </c>
      <c r="DC3" s="151" t="s">
        <v>412</v>
      </c>
      <c r="DD3" s="151" t="s">
        <v>285</v>
      </c>
      <c r="DE3" s="151" t="s">
        <v>285</v>
      </c>
      <c r="DF3" s="151" t="s">
        <v>136</v>
      </c>
      <c r="DG3" s="151" t="s">
        <v>125</v>
      </c>
      <c r="DH3" s="151" t="s">
        <v>189</v>
      </c>
      <c r="DI3" s="151" t="s">
        <v>198</v>
      </c>
      <c r="DJ3" s="151" t="s">
        <v>165</v>
      </c>
      <c r="DK3" s="151" t="s">
        <v>248</v>
      </c>
      <c r="DL3" s="151" t="s">
        <v>273</v>
      </c>
      <c r="DM3" s="151" t="s">
        <v>343</v>
      </c>
      <c r="DN3" s="151" t="s">
        <v>393</v>
      </c>
      <c r="DO3" s="151" t="s">
        <v>360</v>
      </c>
      <c r="DP3" s="151" t="s">
        <v>148</v>
      </c>
      <c r="DQ3" s="151" t="s">
        <v>409</v>
      </c>
      <c r="DR3" s="151" t="s">
        <v>409</v>
      </c>
      <c r="DS3" s="151" t="s">
        <v>162</v>
      </c>
      <c r="DT3" s="151" t="s">
        <v>381</v>
      </c>
      <c r="DU3" s="151" t="s">
        <v>273</v>
      </c>
      <c r="DV3" s="151" t="s">
        <v>181</v>
      </c>
      <c r="DW3" s="151" t="s">
        <v>404</v>
      </c>
      <c r="DX3" s="151" t="s">
        <v>202</v>
      </c>
      <c r="DY3" s="151" t="s">
        <v>365</v>
      </c>
      <c r="DZ3" s="151" t="s">
        <v>474</v>
      </c>
      <c r="EA3" s="151" t="s">
        <v>252</v>
      </c>
      <c r="EB3" s="151" t="s">
        <v>174</v>
      </c>
      <c r="EC3" s="151"/>
      <c r="ED3" s="151"/>
      <c r="EE3" s="168"/>
      <c r="EF3" s="168"/>
      <c r="EG3" s="168"/>
      <c r="EH3" s="168"/>
      <c r="EI3" s="168"/>
      <c r="EJ3" s="168"/>
      <c r="EK3" s="168"/>
      <c r="EL3" s="168"/>
      <c r="EM3" s="168"/>
      <c r="EN3" s="168"/>
      <c r="EO3" s="168"/>
      <c r="EP3" s="168"/>
      <c r="EQ3" s="168"/>
      <c r="ER3" s="168"/>
      <c r="ES3" s="168"/>
      <c r="ET3" s="168"/>
      <c r="EU3" s="168"/>
      <c r="EV3" s="168"/>
      <c r="EW3" s="168"/>
      <c r="EX3" s="168"/>
      <c r="EY3" s="168"/>
      <c r="EZ3" s="168"/>
      <c r="FA3" s="168"/>
      <c r="FB3" s="168"/>
      <c r="FC3" s="168"/>
      <c r="FD3" s="168"/>
      <c r="FE3" s="168"/>
      <c r="FF3" s="168"/>
      <c r="FG3" s="168"/>
      <c r="FH3" s="168"/>
      <c r="FI3" s="168"/>
      <c r="FJ3" s="168"/>
      <c r="FK3" s="168"/>
      <c r="FL3" s="168"/>
      <c r="FM3" s="168"/>
      <c r="FN3" s="168"/>
      <c r="FO3" s="168"/>
      <c r="FP3" s="168"/>
      <c r="FQ3" s="168"/>
      <c r="FR3" s="168"/>
      <c r="FS3" s="168"/>
      <c r="FT3" s="168"/>
      <c r="FU3" s="168"/>
      <c r="FV3" s="168"/>
      <c r="FW3" s="168"/>
      <c r="FX3" s="168"/>
      <c r="FY3" s="168"/>
      <c r="FZ3" s="168"/>
      <c r="GA3" s="168"/>
      <c r="GB3" s="168"/>
      <c r="GC3" s="168"/>
      <c r="GD3" s="168"/>
      <c r="GE3" s="168"/>
      <c r="GF3" s="168"/>
      <c r="GG3" s="168"/>
      <c r="GH3" s="168"/>
      <c r="GI3" s="168"/>
      <c r="GJ3" s="168"/>
      <c r="GK3" s="168"/>
      <c r="GL3" s="168"/>
      <c r="GM3" s="168"/>
      <c r="GN3" s="168"/>
      <c r="GO3" s="168"/>
      <c r="GP3" s="168"/>
      <c r="GQ3" s="168"/>
      <c r="GR3" s="168"/>
      <c r="GS3" s="168"/>
      <c r="GT3" s="168"/>
      <c r="GU3" s="168"/>
      <c r="GV3" s="168"/>
      <c r="GW3" s="168"/>
      <c r="GX3" s="168"/>
      <c r="GY3" s="168"/>
      <c r="GZ3" s="168"/>
      <c r="HA3" s="168"/>
      <c r="HB3" s="168"/>
      <c r="HC3" s="168"/>
      <c r="HD3" s="168"/>
      <c r="HE3" s="168"/>
      <c r="HF3" s="168"/>
      <c r="HG3" s="168"/>
      <c r="HH3" s="168"/>
    </row>
    <row r="4" spans="1:216" s="10" customFormat="1">
      <c r="A4" s="140" t="s">
        <v>500</v>
      </c>
      <c r="B4" s="151">
        <v>10849</v>
      </c>
      <c r="C4" s="151">
        <v>60</v>
      </c>
      <c r="D4" s="151">
        <v>2716</v>
      </c>
      <c r="E4" s="151">
        <v>2716</v>
      </c>
      <c r="F4" s="151">
        <v>1943</v>
      </c>
      <c r="G4" s="151">
        <v>52071</v>
      </c>
      <c r="H4" s="151">
        <v>52071</v>
      </c>
      <c r="I4" s="151">
        <v>10784</v>
      </c>
      <c r="J4" s="151">
        <v>628</v>
      </c>
      <c r="K4" s="151">
        <v>10676</v>
      </c>
      <c r="L4" s="151">
        <v>165</v>
      </c>
      <c r="M4" s="151">
        <v>3179</v>
      </c>
      <c r="N4" s="151">
        <v>7210</v>
      </c>
      <c r="O4" s="151">
        <v>3942</v>
      </c>
      <c r="P4" s="151">
        <v>55076</v>
      </c>
      <c r="Q4" s="151">
        <v>55076</v>
      </c>
      <c r="R4" s="151">
        <v>7213</v>
      </c>
      <c r="S4" s="151">
        <v>3131</v>
      </c>
      <c r="T4" s="151">
        <v>3131</v>
      </c>
      <c r="U4" s="151">
        <v>7030</v>
      </c>
      <c r="V4" s="151">
        <v>1010</v>
      </c>
      <c r="W4" s="151">
        <v>1010</v>
      </c>
      <c r="X4" s="151">
        <v>6018</v>
      </c>
      <c r="Y4" s="151">
        <v>6019</v>
      </c>
      <c r="Z4" s="151">
        <v>130</v>
      </c>
      <c r="AA4" s="151">
        <v>1218</v>
      </c>
      <c r="AB4" s="151">
        <v>6639</v>
      </c>
      <c r="AC4" s="151">
        <v>3295</v>
      </c>
      <c r="AD4" s="151">
        <v>1626</v>
      </c>
      <c r="AE4" s="151">
        <v>7253</v>
      </c>
      <c r="AF4" s="151">
        <v>2840</v>
      </c>
      <c r="AG4" s="151">
        <v>7030</v>
      </c>
      <c r="AH4" s="151">
        <v>527</v>
      </c>
      <c r="AI4" s="151">
        <v>6096</v>
      </c>
      <c r="AJ4" s="151">
        <v>6071</v>
      </c>
      <c r="AK4" s="151">
        <v>298</v>
      </c>
      <c r="AL4" s="151">
        <v>113</v>
      </c>
      <c r="AM4" s="151">
        <v>10673</v>
      </c>
      <c r="AN4" s="151">
        <v>3942</v>
      </c>
      <c r="AO4" s="151">
        <v>6085</v>
      </c>
      <c r="AP4" s="151">
        <v>10673</v>
      </c>
      <c r="AQ4" s="151">
        <v>298</v>
      </c>
      <c r="AR4" s="151">
        <v>10676</v>
      </c>
      <c r="AS4" s="151">
        <v>10566</v>
      </c>
      <c r="AT4" s="151">
        <v>2554</v>
      </c>
      <c r="AU4" s="151">
        <v>3287</v>
      </c>
      <c r="AV4" s="151">
        <v>2837</v>
      </c>
      <c r="AW4" s="151">
        <v>56319</v>
      </c>
      <c r="AX4" s="151">
        <v>54626</v>
      </c>
      <c r="AY4" s="151">
        <v>50974</v>
      </c>
      <c r="AZ4" s="151">
        <v>50974</v>
      </c>
      <c r="BA4" s="151">
        <v>990</v>
      </c>
      <c r="BB4" s="151">
        <v>10151</v>
      </c>
      <c r="BC4" s="151">
        <v>10151</v>
      </c>
      <c r="BD4" s="151">
        <v>50951</v>
      </c>
      <c r="BE4" s="151">
        <v>2480</v>
      </c>
      <c r="BF4" s="151">
        <v>3161</v>
      </c>
      <c r="BG4" s="151">
        <v>54634</v>
      </c>
      <c r="BH4" s="151">
        <v>10043</v>
      </c>
      <c r="BI4" s="151">
        <v>602</v>
      </c>
      <c r="BJ4" s="151">
        <v>10676</v>
      </c>
      <c r="BK4" s="151">
        <v>10774</v>
      </c>
      <c r="BL4" s="151">
        <v>10774</v>
      </c>
      <c r="BM4" s="151">
        <v>130</v>
      </c>
      <c r="BN4" s="151">
        <v>10002</v>
      </c>
      <c r="BO4" s="151">
        <v>2837</v>
      </c>
      <c r="BP4" s="151">
        <v>52007</v>
      </c>
      <c r="BQ4" s="151">
        <v>52007</v>
      </c>
      <c r="BR4" s="151">
        <v>10143</v>
      </c>
      <c r="BS4" s="151">
        <v>7213</v>
      </c>
      <c r="BT4" s="151">
        <v>2324</v>
      </c>
      <c r="BU4" s="151">
        <v>55479</v>
      </c>
      <c r="BV4" s="151">
        <v>50611</v>
      </c>
      <c r="BW4" s="151">
        <v>6761</v>
      </c>
      <c r="BX4" s="151">
        <v>54304</v>
      </c>
      <c r="BY4" s="151">
        <v>6041</v>
      </c>
      <c r="BZ4" s="151">
        <v>3098</v>
      </c>
      <c r="CA4" s="151">
        <v>3098</v>
      </c>
      <c r="CB4" s="151">
        <v>3098</v>
      </c>
      <c r="CC4" s="151">
        <v>3098</v>
      </c>
      <c r="CD4" s="151">
        <v>10768</v>
      </c>
      <c r="CE4" s="151">
        <v>10113</v>
      </c>
      <c r="CF4" s="151">
        <v>10113</v>
      </c>
      <c r="CG4" s="151">
        <v>6257</v>
      </c>
      <c r="CH4" s="151">
        <v>994</v>
      </c>
      <c r="CI4" s="151">
        <v>54144</v>
      </c>
      <c r="CJ4" s="151">
        <v>51</v>
      </c>
      <c r="CK4" s="151">
        <v>976</v>
      </c>
      <c r="CL4" s="151">
        <v>3130</v>
      </c>
      <c r="CM4" s="151">
        <v>3130</v>
      </c>
      <c r="CN4" s="151">
        <v>50835</v>
      </c>
      <c r="CO4" s="151">
        <v>10769</v>
      </c>
      <c r="CP4" s="151">
        <v>50835</v>
      </c>
      <c r="CQ4" s="151">
        <v>50776</v>
      </c>
      <c r="CR4" s="151">
        <v>50776</v>
      </c>
      <c r="CS4" s="151">
        <v>568</v>
      </c>
      <c r="CT4" s="151">
        <v>113</v>
      </c>
      <c r="CU4" s="151">
        <v>2107</v>
      </c>
      <c r="CV4" s="151">
        <v>10676</v>
      </c>
      <c r="CW4" s="151">
        <v>3403</v>
      </c>
      <c r="CX4" s="151">
        <v>988</v>
      </c>
      <c r="CY4" s="151">
        <v>2732</v>
      </c>
      <c r="CZ4" s="151">
        <v>10743</v>
      </c>
      <c r="DA4" s="151">
        <v>10743</v>
      </c>
      <c r="DB4" s="151">
        <v>3280</v>
      </c>
      <c r="DC4" s="151">
        <v>10566</v>
      </c>
      <c r="DD4" s="151">
        <v>3130</v>
      </c>
      <c r="DE4" s="151">
        <v>3130</v>
      </c>
      <c r="DF4" s="151">
        <v>887</v>
      </c>
      <c r="DG4" s="151">
        <v>897</v>
      </c>
      <c r="DH4" s="151">
        <v>897</v>
      </c>
      <c r="DI4" s="151">
        <v>642</v>
      </c>
      <c r="DJ4" s="151">
        <v>207</v>
      </c>
      <c r="DK4" s="151">
        <v>2079</v>
      </c>
      <c r="DL4" s="151">
        <v>6090</v>
      </c>
      <c r="DM4" s="151">
        <v>6076</v>
      </c>
      <c r="DN4" s="151">
        <v>50888</v>
      </c>
      <c r="DO4" s="151">
        <v>6180</v>
      </c>
      <c r="DP4" s="151">
        <v>127</v>
      </c>
      <c r="DQ4" s="151">
        <v>10384</v>
      </c>
      <c r="DR4" s="151">
        <v>10384</v>
      </c>
      <c r="DS4" s="151">
        <v>207</v>
      </c>
      <c r="DT4" s="151">
        <v>7504</v>
      </c>
      <c r="DU4" s="151">
        <v>6257</v>
      </c>
      <c r="DV4" s="151">
        <v>564</v>
      </c>
      <c r="DW4" s="151">
        <v>10343</v>
      </c>
      <c r="DX4" s="151">
        <v>874</v>
      </c>
      <c r="DY4" s="151">
        <v>6481</v>
      </c>
      <c r="DZ4" s="151">
        <v>54755</v>
      </c>
      <c r="EA4" s="151">
        <v>2161</v>
      </c>
      <c r="EB4" s="151">
        <v>6179</v>
      </c>
      <c r="EC4" s="151"/>
      <c r="ED4" s="151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/>
      <c r="HH4" s="168"/>
    </row>
    <row r="5" spans="1:216">
      <c r="A5" s="11">
        <v>1</v>
      </c>
      <c r="B5" s="148">
        <v>1.3919262332366599E-3</v>
      </c>
      <c r="C5" s="148">
        <v>5.7357965889821699E-3</v>
      </c>
      <c r="D5" s="148">
        <v>6.26702753962577E-3</v>
      </c>
      <c r="E5" s="148">
        <v>6.26702753962577E-3</v>
      </c>
      <c r="F5" s="148">
        <v>6.6372288227380203E-3</v>
      </c>
      <c r="G5" s="148">
        <v>1.10246489993218E-2</v>
      </c>
      <c r="H5" s="148">
        <v>1.2150966883579299E-2</v>
      </c>
      <c r="I5" s="148">
        <v>1.68204623616083E-2</v>
      </c>
      <c r="J5" s="148">
        <v>2.33688054838147E-2</v>
      </c>
      <c r="K5" s="148">
        <v>2.4319843510751199E-2</v>
      </c>
      <c r="L5" s="148">
        <v>3.1420306032836701E-2</v>
      </c>
      <c r="M5" s="148">
        <v>5.5340872230715897E-2</v>
      </c>
      <c r="N5" s="148">
        <v>6.4821050823707205E-2</v>
      </c>
      <c r="O5" s="148">
        <v>6.5363414623478597E-2</v>
      </c>
      <c r="P5" s="148">
        <v>6.5543370299763107E-2</v>
      </c>
      <c r="Q5" s="148">
        <v>6.5543370299763107E-2</v>
      </c>
      <c r="R5" s="148">
        <v>7.5220126179758803E-2</v>
      </c>
      <c r="S5" s="148">
        <v>8.6305874233577703E-2</v>
      </c>
      <c r="T5" s="148">
        <v>8.6305874233577703E-2</v>
      </c>
      <c r="U5" s="148">
        <v>8.8536936014828593E-2</v>
      </c>
      <c r="V5" s="148">
        <v>9.3125315313820303E-2</v>
      </c>
      <c r="W5" s="148">
        <v>9.3125315313820303E-2</v>
      </c>
      <c r="X5" s="148">
        <v>0.107968399704254</v>
      </c>
      <c r="Y5" s="148">
        <v>0.12608751510707</v>
      </c>
      <c r="Z5" s="148">
        <v>0.12719395844394099</v>
      </c>
      <c r="AA5" s="148">
        <v>0.13716961119586099</v>
      </c>
      <c r="AB5" s="148">
        <v>0.13827843838487699</v>
      </c>
      <c r="AC5" s="148">
        <v>0.13856746593437899</v>
      </c>
      <c r="AD5" s="148">
        <v>0.14253706412144901</v>
      </c>
      <c r="AE5" s="148">
        <v>0.15952026616804599</v>
      </c>
      <c r="AF5" s="148">
        <v>0.165394144935332</v>
      </c>
      <c r="AG5" s="148">
        <v>0.16855920973468999</v>
      </c>
      <c r="AH5" s="148">
        <v>0.172100676945004</v>
      </c>
      <c r="AI5" s="148">
        <v>0.18775310302262699</v>
      </c>
      <c r="AJ5" s="148">
        <v>0.19626141860464999</v>
      </c>
      <c r="AK5" s="148">
        <v>0.20201453087811599</v>
      </c>
      <c r="AL5" s="148">
        <v>0.208371384145047</v>
      </c>
      <c r="AM5" s="148">
        <v>0.22231321763991199</v>
      </c>
      <c r="AN5" s="148">
        <v>0.224362089007938</v>
      </c>
      <c r="AO5" s="148">
        <v>0.22767586268619</v>
      </c>
      <c r="AP5" s="148">
        <v>0.23046269464789201</v>
      </c>
      <c r="AQ5" s="148">
        <v>0.239328582798009</v>
      </c>
      <c r="AR5" s="148">
        <v>0.25313606856351201</v>
      </c>
      <c r="AS5" s="148">
        <v>0.26112490176527797</v>
      </c>
      <c r="AT5" s="148">
        <v>0.278190683440589</v>
      </c>
      <c r="AU5" s="148">
        <v>0.27918883135473899</v>
      </c>
      <c r="AV5" s="148">
        <v>0.28138364834493501</v>
      </c>
      <c r="AW5" s="148">
        <v>0.28391352172270801</v>
      </c>
      <c r="AX5" s="148">
        <v>0.28888722309375298</v>
      </c>
      <c r="AY5" s="148">
        <v>0.33002826122446699</v>
      </c>
      <c r="AZ5" s="148">
        <v>0.33002826122446699</v>
      </c>
      <c r="BA5" s="148">
        <v>0.33090208664189902</v>
      </c>
      <c r="BB5" s="148">
        <v>0.343492661301603</v>
      </c>
      <c r="BC5" s="148">
        <v>0.343492661301603</v>
      </c>
      <c r="BD5" s="148">
        <v>0.34548780499294901</v>
      </c>
      <c r="BE5" s="148">
        <v>0.35792090459025899</v>
      </c>
      <c r="BF5" s="148">
        <v>0.36024374693768502</v>
      </c>
      <c r="BG5" s="148">
        <v>0.38537833180088299</v>
      </c>
      <c r="BH5" s="148">
        <v>0.38993317087920298</v>
      </c>
      <c r="BI5" s="148">
        <v>0.39066926516442102</v>
      </c>
      <c r="BJ5" s="148">
        <v>0.39394912703902102</v>
      </c>
      <c r="BK5" s="148">
        <v>0.41172182809804803</v>
      </c>
      <c r="BL5" s="148">
        <v>0.41172182809804803</v>
      </c>
      <c r="BM5" s="148">
        <v>0.425951509086201</v>
      </c>
      <c r="BN5" s="148">
        <v>0.42991543655453701</v>
      </c>
      <c r="BO5" s="148">
        <v>0.43434394530444698</v>
      </c>
      <c r="BP5" s="148">
        <v>0.46088507500026499</v>
      </c>
      <c r="BQ5" s="148">
        <v>0.46088507500026499</v>
      </c>
      <c r="BR5" s="148">
        <v>0.46202958448778497</v>
      </c>
      <c r="BS5" s="148">
        <v>0.47063289089216198</v>
      </c>
      <c r="BT5" s="148">
        <v>0.480581243463369</v>
      </c>
      <c r="BU5" s="148">
        <v>0.516560470366623</v>
      </c>
      <c r="BV5" s="148">
        <v>0.53377499516943006</v>
      </c>
      <c r="BW5" s="148">
        <v>0.54006376027016201</v>
      </c>
      <c r="BX5" s="148">
        <v>0.57819704496039104</v>
      </c>
      <c r="BY5" s="148">
        <v>0.62070532623389596</v>
      </c>
      <c r="BZ5" s="148">
        <v>0.63793258245178697</v>
      </c>
      <c r="CA5" s="148">
        <v>0.63793258245178697</v>
      </c>
      <c r="CB5" s="148">
        <v>0.63793258245178697</v>
      </c>
      <c r="CC5" s="148">
        <v>0.63793258245178697</v>
      </c>
      <c r="CD5" s="148">
        <v>0.65083107071702495</v>
      </c>
      <c r="CE5" s="148">
        <v>0.67617900316349899</v>
      </c>
      <c r="CF5" s="148">
        <v>0.67617900316349899</v>
      </c>
      <c r="CG5" s="148">
        <v>0.689092811354446</v>
      </c>
      <c r="CH5" s="148">
        <v>0.69076272000864702</v>
      </c>
      <c r="CI5" s="148">
        <v>0.69600651738672703</v>
      </c>
      <c r="CJ5" s="148">
        <v>0.70605304901208299</v>
      </c>
      <c r="CK5" s="148">
        <v>0.71197514926561001</v>
      </c>
      <c r="CL5" s="148">
        <v>0.71320824685084006</v>
      </c>
      <c r="CM5" s="148">
        <v>0.71320824685084006</v>
      </c>
      <c r="CN5" s="148">
        <v>0.71961125746498</v>
      </c>
      <c r="CO5" s="148">
        <v>0.721852156035239</v>
      </c>
      <c r="CP5" s="148">
        <v>0.72497724861868695</v>
      </c>
      <c r="CQ5" s="148">
        <v>0.72790967145259</v>
      </c>
      <c r="CR5" s="148">
        <v>0.72790967145259</v>
      </c>
      <c r="CS5" s="148">
        <v>0.74993488093406402</v>
      </c>
      <c r="CT5" s="148">
        <v>0.75905016320526497</v>
      </c>
      <c r="CU5" s="148">
        <v>0.77823743713023397</v>
      </c>
      <c r="CV5" s="148">
        <v>0.79309368716876005</v>
      </c>
      <c r="CW5" s="148">
        <v>0.79750835509701701</v>
      </c>
      <c r="CX5" s="148">
        <v>0.79867370269357796</v>
      </c>
      <c r="CY5" s="148">
        <v>0.82202033784126005</v>
      </c>
      <c r="CZ5" s="148">
        <v>0.82869658412595204</v>
      </c>
      <c r="DA5" s="148">
        <v>0.82869658412595204</v>
      </c>
      <c r="DB5" s="148">
        <v>0.83453405945140202</v>
      </c>
      <c r="DC5" s="148">
        <v>0.83582700620674999</v>
      </c>
      <c r="DD5" s="148">
        <v>0.90517772928164397</v>
      </c>
      <c r="DE5" s="148">
        <v>0.90517772928164397</v>
      </c>
      <c r="DF5" s="148">
        <v>0.92682261241594899</v>
      </c>
      <c r="DG5" s="148">
        <v>0.92682261241594899</v>
      </c>
      <c r="DH5" s="148">
        <v>0.92682261241594899</v>
      </c>
      <c r="DI5" s="148">
        <v>0.93026281837565705</v>
      </c>
      <c r="DJ5" s="148">
        <v>0.93586448035118697</v>
      </c>
      <c r="DK5" s="148">
        <v>0.97951140503685397</v>
      </c>
      <c r="DL5" s="148">
        <v>0.98797977324338104</v>
      </c>
      <c r="DM5" s="148">
        <v>0.99001464335450295</v>
      </c>
      <c r="DN5" s="148">
        <v>1.0790262907909101</v>
      </c>
      <c r="DO5" s="148">
        <v>1.09996457625479</v>
      </c>
      <c r="DP5" s="148">
        <v>1.1691223255682199</v>
      </c>
      <c r="DQ5" s="148">
        <v>1.1780490464392399</v>
      </c>
      <c r="DR5" s="148">
        <v>1.1780490464392399</v>
      </c>
      <c r="DS5" s="148">
        <v>1.1783947434395501</v>
      </c>
      <c r="DT5" s="148">
        <v>1.18985115493215</v>
      </c>
      <c r="DU5" s="148">
        <v>1.19367799076213</v>
      </c>
      <c r="DV5" s="148">
        <v>1.2614707291874001</v>
      </c>
      <c r="DW5" s="148">
        <v>1.3300467743622499</v>
      </c>
      <c r="DX5" s="148">
        <v>1.3540625624343501</v>
      </c>
      <c r="DY5" s="148">
        <v>1.3692932630799699</v>
      </c>
      <c r="DZ5" s="148">
        <v>1.4048963703328201</v>
      </c>
      <c r="EA5" s="148">
        <v>1.41235599330588</v>
      </c>
      <c r="EB5" s="148">
        <v>1.4148466809562299</v>
      </c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</row>
    <row r="6" spans="1:216">
      <c r="A6" s="11">
        <v>2</v>
      </c>
      <c r="B6" s="14"/>
      <c r="C6" s="15"/>
      <c r="D6" s="15"/>
      <c r="E6" s="15"/>
      <c r="F6" s="63"/>
      <c r="G6" s="14"/>
      <c r="H6" s="63"/>
      <c r="I6" s="64"/>
      <c r="J6" s="14"/>
      <c r="K6" s="63"/>
      <c r="L6" s="16"/>
      <c r="M6" s="17"/>
      <c r="N6" s="18"/>
      <c r="O6" s="18"/>
      <c r="P6" s="63"/>
      <c r="Q6" s="19"/>
      <c r="R6" s="20"/>
      <c r="S6" s="21"/>
      <c r="T6" s="63"/>
      <c r="V6" s="22"/>
      <c r="W6" s="23"/>
      <c r="X6" s="24"/>
      <c r="Y6" s="20"/>
      <c r="Z6" s="17"/>
      <c r="AA6" s="25"/>
      <c r="AB6" s="20"/>
      <c r="AC6" s="17"/>
      <c r="AD6" s="17"/>
      <c r="AE6" s="17"/>
      <c r="AF6" s="19"/>
      <c r="AG6" s="20"/>
      <c r="AH6" s="20"/>
      <c r="AI6" s="20"/>
      <c r="AJ6" s="19"/>
      <c r="AK6" s="13"/>
      <c r="AL6" s="20"/>
      <c r="AM6" s="26"/>
      <c r="AN6" s="26"/>
      <c r="AO6" s="26"/>
      <c r="AP6" s="20"/>
      <c r="AQ6" s="65"/>
      <c r="AR6" s="14"/>
      <c r="AS6" s="20"/>
      <c r="AT6" s="20"/>
      <c r="AU6" s="20"/>
      <c r="AV6" s="20"/>
      <c r="AW6" s="20"/>
      <c r="AX6" s="20"/>
      <c r="AY6" s="20"/>
      <c r="AZ6" s="20"/>
      <c r="BA6" s="26"/>
      <c r="BB6" s="20"/>
      <c r="BC6" s="20"/>
      <c r="BD6" s="63"/>
      <c r="BE6" s="63"/>
      <c r="BF6" s="26"/>
      <c r="BG6" s="20"/>
      <c r="BH6" s="63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19"/>
      <c r="CC6" s="20"/>
      <c r="CD6" s="26"/>
      <c r="CE6" s="20"/>
      <c r="CF6" s="20"/>
      <c r="CG6" s="20"/>
      <c r="CH6" s="20"/>
      <c r="CI6" s="20"/>
      <c r="CJ6" s="19"/>
      <c r="CK6" s="27"/>
      <c r="CL6" s="27"/>
      <c r="CM6" s="20"/>
      <c r="CN6" s="20"/>
      <c r="CO6" s="20"/>
      <c r="CP6" s="20"/>
      <c r="CQ6" s="20"/>
      <c r="CR6" s="20"/>
      <c r="CS6" s="26"/>
      <c r="CT6" s="63"/>
      <c r="CU6" s="19"/>
      <c r="CV6" s="26"/>
      <c r="CW6" s="26"/>
      <c r="CX6" s="20"/>
      <c r="CY6" s="20"/>
      <c r="CZ6" s="20"/>
      <c r="DA6" s="20"/>
      <c r="DB6" s="26"/>
      <c r="DC6" s="20"/>
      <c r="DD6" s="20"/>
      <c r="DE6" s="20"/>
      <c r="DF6" s="26"/>
      <c r="DG6" s="26"/>
      <c r="DH6" s="65"/>
      <c r="DI6" s="65"/>
      <c r="DJ6" s="65"/>
      <c r="DK6" s="65"/>
      <c r="DL6" s="20"/>
      <c r="DM6" s="20"/>
      <c r="DN6" s="20"/>
      <c r="DO6" s="20"/>
      <c r="DP6" s="20"/>
      <c r="DQ6" s="20"/>
      <c r="DR6" s="28"/>
      <c r="DS6" s="20"/>
      <c r="DT6" s="66"/>
      <c r="DU6" s="20"/>
      <c r="DV6" s="20"/>
      <c r="DW6" s="65"/>
      <c r="DX6" s="20"/>
      <c r="DY6" s="63"/>
      <c r="DZ6" s="17"/>
      <c r="EA6" s="20"/>
      <c r="EB6" s="20"/>
    </row>
    <row r="7" spans="1:216">
      <c r="A7" s="11">
        <v>3</v>
      </c>
      <c r="B7" s="14"/>
      <c r="C7" s="15"/>
      <c r="D7" s="15"/>
      <c r="E7" s="15"/>
      <c r="G7" s="15"/>
      <c r="H7" s="15"/>
      <c r="I7" s="15"/>
      <c r="J7" s="30"/>
      <c r="L7" s="15"/>
      <c r="M7" s="16"/>
      <c r="N7" s="18"/>
      <c r="O7" s="18"/>
      <c r="P7" s="18"/>
      <c r="Q7" s="18"/>
      <c r="R7" s="20"/>
      <c r="S7" s="20"/>
      <c r="T7" s="20"/>
      <c r="U7" s="20"/>
      <c r="V7" s="20"/>
      <c r="W7" s="23"/>
      <c r="X7" s="23"/>
      <c r="Y7" s="24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6"/>
      <c r="AN7" s="26"/>
      <c r="AO7" s="26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6"/>
      <c r="BB7" s="20"/>
      <c r="BC7" s="20"/>
      <c r="BD7" s="20"/>
      <c r="BE7" s="20"/>
      <c r="BF7" s="26"/>
      <c r="BG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6"/>
      <c r="CE7" s="20"/>
      <c r="CF7" s="20"/>
      <c r="CG7" s="20"/>
      <c r="CH7" s="20"/>
      <c r="CI7" s="20"/>
      <c r="CK7" s="27"/>
      <c r="CL7" s="27"/>
      <c r="CM7" s="20"/>
      <c r="CN7" s="20"/>
      <c r="CO7" s="20"/>
      <c r="CP7" s="20"/>
      <c r="CQ7" s="20"/>
      <c r="CR7" s="20"/>
      <c r="CS7" s="26"/>
      <c r="CU7" s="26"/>
      <c r="CV7" s="26"/>
      <c r="CW7" s="26"/>
      <c r="CX7" s="20"/>
      <c r="CY7" s="20"/>
      <c r="CZ7" s="20"/>
      <c r="DA7" s="20"/>
      <c r="DB7" s="26"/>
      <c r="DC7" s="20"/>
      <c r="DD7" s="20"/>
      <c r="DE7" s="20"/>
      <c r="DF7" s="26"/>
      <c r="DG7" s="26"/>
      <c r="DH7" s="26"/>
      <c r="DI7" s="26"/>
      <c r="DJ7" s="26"/>
      <c r="DK7" s="26"/>
      <c r="DL7" s="20"/>
      <c r="DM7" s="20"/>
      <c r="DN7" s="20"/>
      <c r="DO7" s="20"/>
      <c r="DP7" s="20"/>
      <c r="DQ7" s="28"/>
      <c r="DR7" s="20"/>
      <c r="DS7" s="20"/>
      <c r="DU7" s="20"/>
      <c r="DV7" s="20"/>
      <c r="DW7" s="20"/>
      <c r="DX7" s="20"/>
      <c r="DY7" s="29"/>
      <c r="DZ7" s="26"/>
      <c r="EA7" s="20"/>
      <c r="EB7" s="20"/>
    </row>
    <row r="8" spans="1:216">
      <c r="A8" s="11">
        <v>4</v>
      </c>
      <c r="B8" s="14"/>
      <c r="C8" s="11"/>
      <c r="D8" s="34"/>
      <c r="E8" s="34"/>
      <c r="F8" s="11"/>
      <c r="G8" s="34"/>
      <c r="H8" s="34"/>
      <c r="I8" s="11"/>
      <c r="J8" s="30"/>
      <c r="K8" s="34"/>
      <c r="L8" s="11"/>
      <c r="M8" s="16"/>
      <c r="Q8" s="17"/>
      <c r="AC8" s="20"/>
      <c r="AD8" s="20"/>
      <c r="AE8" s="20"/>
      <c r="AF8" s="20"/>
      <c r="AH8" s="20"/>
      <c r="AI8" s="20"/>
      <c r="AL8" s="20"/>
      <c r="AU8" s="20"/>
      <c r="AV8" s="20"/>
      <c r="DY8" s="29"/>
    </row>
    <row r="9" spans="1:216">
      <c r="A9" s="11">
        <v>5</v>
      </c>
      <c r="B9" s="14"/>
      <c r="C9" s="11"/>
      <c r="D9" s="34"/>
      <c r="E9" s="34"/>
      <c r="F9" s="11"/>
      <c r="G9" s="34"/>
      <c r="H9" s="34"/>
      <c r="I9" s="11"/>
      <c r="J9" s="30"/>
      <c r="K9" s="34"/>
      <c r="L9" s="11"/>
      <c r="M9" s="16"/>
      <c r="Q9" s="19"/>
      <c r="AC9" s="20"/>
      <c r="AD9" s="20"/>
      <c r="AE9" s="20"/>
      <c r="AF9" s="20"/>
      <c r="AH9" s="20"/>
      <c r="AI9" s="20"/>
      <c r="AL9" s="20"/>
      <c r="AU9" s="20"/>
      <c r="DY9" s="29"/>
    </row>
    <row r="10" spans="1:216">
      <c r="A10" s="11">
        <v>6</v>
      </c>
      <c r="B10" s="14"/>
      <c r="C10" s="11"/>
      <c r="D10" s="34"/>
      <c r="E10" s="34"/>
      <c r="F10" s="11"/>
      <c r="G10" s="34"/>
      <c r="H10" s="34"/>
      <c r="I10" s="11"/>
      <c r="J10" s="30"/>
      <c r="K10" s="34"/>
      <c r="L10" s="11"/>
      <c r="M10" s="16"/>
      <c r="AC10" s="20"/>
      <c r="AD10" s="20"/>
      <c r="AE10" s="20"/>
      <c r="AF10" s="20"/>
      <c r="BN10" s="20"/>
      <c r="BO10" s="20"/>
      <c r="CD10" s="26"/>
      <c r="DY10" s="29"/>
    </row>
    <row r="11" spans="1:216">
      <c r="A11" s="11">
        <v>7</v>
      </c>
      <c r="B11" s="17"/>
      <c r="C11" s="11"/>
      <c r="D11" s="34"/>
      <c r="E11" s="34"/>
      <c r="F11" s="11"/>
      <c r="G11" s="34"/>
      <c r="H11" s="11"/>
      <c r="I11" s="11"/>
      <c r="J11" s="30"/>
      <c r="K11" s="34"/>
      <c r="L11" s="11"/>
      <c r="M11" s="16"/>
      <c r="AP11" s="26"/>
      <c r="BN11" s="20"/>
      <c r="BO11" s="20"/>
      <c r="CD11" s="26"/>
      <c r="DY11" s="29"/>
    </row>
    <row r="12" spans="1:216">
      <c r="A12" s="11">
        <v>8</v>
      </c>
      <c r="B12" s="17"/>
      <c r="C12" s="11"/>
      <c r="D12" s="34"/>
      <c r="E12" s="34"/>
      <c r="F12" s="11"/>
      <c r="G12" s="34"/>
      <c r="H12" s="11"/>
      <c r="I12" s="11"/>
      <c r="J12" s="30"/>
      <c r="K12" s="34"/>
      <c r="L12" s="11"/>
      <c r="M12" s="16"/>
      <c r="AO12" s="32"/>
      <c r="AP12" s="26"/>
      <c r="BF12" s="26"/>
      <c r="BN12" s="20"/>
      <c r="BO12" s="20"/>
      <c r="DY12" s="29"/>
    </row>
    <row r="13" spans="1:216">
      <c r="A13" s="11">
        <v>9</v>
      </c>
      <c r="B13" s="17"/>
      <c r="C13" s="11"/>
      <c r="D13" s="34"/>
      <c r="E13" s="34"/>
      <c r="F13" s="11"/>
      <c r="G13" s="34"/>
      <c r="H13" s="11"/>
      <c r="I13" s="11"/>
      <c r="J13" s="30"/>
      <c r="K13" s="34"/>
      <c r="L13" s="11"/>
      <c r="M13" s="16"/>
      <c r="AO13" s="32"/>
      <c r="AP13" s="26"/>
      <c r="BF13" s="26"/>
      <c r="DY13" s="29"/>
    </row>
    <row r="14" spans="1:216">
      <c r="A14" s="11">
        <v>10</v>
      </c>
      <c r="B14" s="17"/>
      <c r="C14" s="34"/>
      <c r="D14" s="34"/>
      <c r="E14" s="34"/>
      <c r="F14" s="34"/>
      <c r="G14" s="34"/>
      <c r="H14" s="34"/>
      <c r="I14" s="34"/>
      <c r="J14" s="30"/>
      <c r="K14" s="34"/>
      <c r="L14" s="11"/>
      <c r="M14" s="16"/>
      <c r="AO14" s="32"/>
      <c r="DY14" s="29"/>
    </row>
    <row r="15" spans="1:216">
      <c r="A15" s="11">
        <v>11</v>
      </c>
      <c r="B15" s="17"/>
      <c r="C15" s="34"/>
      <c r="D15" s="34"/>
      <c r="E15" s="34"/>
      <c r="F15" s="34"/>
      <c r="G15" s="34"/>
      <c r="H15" s="34"/>
      <c r="I15" s="34"/>
      <c r="J15" s="30"/>
      <c r="K15" s="34"/>
      <c r="L15" s="11"/>
      <c r="M15" s="16"/>
      <c r="AO15" s="32"/>
      <c r="DY15" s="29"/>
    </row>
    <row r="16" spans="1:216">
      <c r="A16" s="11">
        <v>12</v>
      </c>
      <c r="B16" s="17"/>
      <c r="C16" s="34"/>
      <c r="D16" s="34"/>
      <c r="E16" s="34"/>
      <c r="F16" s="34"/>
      <c r="G16" s="34"/>
      <c r="H16" s="34"/>
      <c r="I16" s="34"/>
      <c r="J16" s="30"/>
      <c r="K16" s="34"/>
      <c r="L16" s="11"/>
      <c r="M16" s="16"/>
      <c r="AO16" s="32"/>
      <c r="DY16" s="29"/>
    </row>
    <row r="17" spans="1:129">
      <c r="A17" s="11">
        <v>13</v>
      </c>
      <c r="B17" s="14"/>
      <c r="C17" s="34"/>
      <c r="D17" s="34"/>
      <c r="E17" s="34"/>
      <c r="F17" s="34"/>
      <c r="G17" s="34"/>
      <c r="H17" s="34"/>
      <c r="I17" s="34"/>
      <c r="J17" s="30"/>
      <c r="K17" s="34"/>
      <c r="L17" s="11"/>
      <c r="M17" s="16"/>
      <c r="AO17" s="32"/>
      <c r="DY17" s="29"/>
    </row>
    <row r="18" spans="1:129">
      <c r="A18" s="11">
        <v>14</v>
      </c>
      <c r="B18" s="14"/>
      <c r="C18" s="34"/>
      <c r="D18" s="34"/>
      <c r="E18" s="34"/>
      <c r="F18" s="34"/>
      <c r="G18" s="34"/>
      <c r="H18" s="34"/>
      <c r="I18" s="34"/>
      <c r="J18" s="30"/>
      <c r="K18" s="34"/>
      <c r="L18" s="11"/>
      <c r="M18" s="16"/>
      <c r="AO18" s="32"/>
      <c r="DY18" s="29"/>
    </row>
    <row r="19" spans="1:129">
      <c r="A19" s="11">
        <v>15</v>
      </c>
      <c r="B19" s="14"/>
      <c r="C19" s="34"/>
      <c r="D19" s="34"/>
      <c r="E19" s="34"/>
      <c r="F19" s="34"/>
      <c r="G19" s="34"/>
      <c r="H19" s="34"/>
      <c r="I19" s="34"/>
      <c r="J19" s="30"/>
      <c r="K19" s="34"/>
      <c r="L19" s="11"/>
      <c r="M19" s="16"/>
      <c r="AO19" s="32"/>
      <c r="DY19" s="29"/>
    </row>
    <row r="20" spans="1:129">
      <c r="A20" s="11">
        <v>16</v>
      </c>
      <c r="B20" s="14"/>
      <c r="C20" s="34"/>
      <c r="D20" s="34"/>
      <c r="E20" s="34"/>
      <c r="F20" s="34"/>
      <c r="G20" s="34"/>
      <c r="H20" s="34"/>
      <c r="I20" s="34"/>
      <c r="J20" s="30"/>
      <c r="K20" s="34"/>
      <c r="L20" s="11"/>
      <c r="M20" s="16"/>
      <c r="AO20" s="32"/>
      <c r="DY20" s="29"/>
    </row>
    <row r="21" spans="1:129">
      <c r="A21" s="11">
        <v>17</v>
      </c>
      <c r="B21" s="17"/>
      <c r="C21" s="34"/>
      <c r="D21" s="34"/>
      <c r="E21" s="34"/>
      <c r="F21" s="34"/>
      <c r="G21" s="34"/>
      <c r="H21" s="34"/>
      <c r="I21" s="34"/>
      <c r="J21" s="30"/>
      <c r="K21" s="34"/>
      <c r="L21" s="11"/>
      <c r="M21" s="16"/>
      <c r="N21" s="18"/>
      <c r="O21" s="18"/>
      <c r="P21" s="18"/>
      <c r="Q21" s="18"/>
      <c r="DY21" s="29"/>
    </row>
    <row r="22" spans="1:129">
      <c r="A22" s="11">
        <v>18</v>
      </c>
      <c r="B22" s="14"/>
      <c r="C22" s="34"/>
      <c r="D22" s="34"/>
      <c r="E22" s="34"/>
      <c r="F22" s="34"/>
      <c r="G22" s="34"/>
      <c r="H22" s="34"/>
      <c r="I22" s="34"/>
      <c r="J22" s="30"/>
      <c r="K22" s="34"/>
      <c r="L22" s="11"/>
      <c r="M22" s="16"/>
      <c r="N22" s="18"/>
      <c r="O22" s="18"/>
      <c r="P22" s="18"/>
      <c r="Q22" s="18"/>
      <c r="DY22" s="29"/>
    </row>
    <row r="23" spans="1:129">
      <c r="A23" s="11">
        <v>19</v>
      </c>
      <c r="B23" s="17"/>
      <c r="C23" s="34"/>
      <c r="D23" s="34"/>
      <c r="E23" s="34"/>
      <c r="F23" s="34"/>
      <c r="G23" s="34"/>
      <c r="H23" s="34"/>
      <c r="I23" s="34"/>
      <c r="J23" s="30"/>
      <c r="K23" s="34"/>
      <c r="L23" s="11"/>
      <c r="M23" s="16"/>
      <c r="N23" s="18"/>
      <c r="O23" s="18"/>
      <c r="P23" s="18"/>
      <c r="Q23" s="18"/>
      <c r="DY23" s="29"/>
    </row>
    <row r="24" spans="1:129">
      <c r="A24" s="11">
        <v>20</v>
      </c>
      <c r="B24" s="14"/>
      <c r="C24" s="34"/>
      <c r="D24" s="34"/>
      <c r="E24" s="34"/>
      <c r="F24" s="34"/>
      <c r="G24" s="34"/>
      <c r="H24" s="34"/>
      <c r="I24" s="34"/>
      <c r="J24" s="30"/>
      <c r="K24" s="34"/>
      <c r="L24" s="11"/>
      <c r="M24" s="16"/>
      <c r="N24" s="18"/>
      <c r="O24" s="18"/>
      <c r="P24" s="18"/>
      <c r="Q24" s="18"/>
      <c r="DY24" s="29"/>
    </row>
    <row r="25" spans="1:129">
      <c r="A25" s="11">
        <v>21</v>
      </c>
      <c r="B25" s="14"/>
      <c r="C25" s="34"/>
      <c r="D25" s="34"/>
      <c r="E25" s="34"/>
      <c r="F25" s="34"/>
      <c r="G25" s="34"/>
      <c r="H25" s="34"/>
      <c r="I25" s="34"/>
      <c r="J25" s="33"/>
      <c r="K25" s="34"/>
      <c r="L25" s="11"/>
      <c r="M25" s="16"/>
      <c r="N25" s="18"/>
      <c r="O25" s="18"/>
      <c r="P25" s="18"/>
      <c r="Q25" s="18"/>
      <c r="DY25" s="29"/>
    </row>
    <row r="26" spans="1:129">
      <c r="A26" s="11">
        <v>22</v>
      </c>
      <c r="B26" s="14"/>
      <c r="C26" s="34"/>
      <c r="D26" s="34"/>
      <c r="E26" s="34"/>
      <c r="F26" s="34"/>
      <c r="G26" s="34"/>
      <c r="H26" s="34"/>
      <c r="I26" s="34"/>
      <c r="J26" s="30"/>
      <c r="K26" s="34"/>
      <c r="L26" s="11"/>
      <c r="M26" s="16"/>
      <c r="N26" s="18"/>
      <c r="O26" s="18"/>
      <c r="P26" s="18"/>
      <c r="Q26" s="18"/>
      <c r="DY26" s="29"/>
    </row>
    <row r="27" spans="1:129">
      <c r="A27" s="11">
        <v>23</v>
      </c>
      <c r="B27" s="14"/>
      <c r="C27" s="34"/>
      <c r="D27" s="34"/>
      <c r="E27" s="34"/>
      <c r="F27" s="34"/>
      <c r="G27" s="34"/>
      <c r="H27" s="34"/>
      <c r="I27" s="34"/>
      <c r="J27" s="30"/>
      <c r="K27" s="34"/>
      <c r="L27" s="11"/>
      <c r="M27" s="16"/>
      <c r="N27" s="18"/>
      <c r="O27" s="18"/>
      <c r="P27" s="18"/>
      <c r="Q27" s="18"/>
      <c r="DY27" s="29"/>
    </row>
    <row r="28" spans="1:129">
      <c r="A28" s="11">
        <v>24</v>
      </c>
      <c r="B28" s="14"/>
      <c r="C28" s="34"/>
      <c r="D28" s="34"/>
      <c r="E28" s="34"/>
      <c r="F28" s="34"/>
      <c r="G28" s="34"/>
      <c r="H28" s="34"/>
      <c r="I28" s="34"/>
      <c r="J28" s="30"/>
      <c r="K28" s="34"/>
      <c r="L28" s="11"/>
      <c r="M28" s="16"/>
      <c r="N28" s="18"/>
      <c r="O28" s="18"/>
      <c r="P28" s="18"/>
      <c r="Q28" s="18"/>
      <c r="DY28" s="29"/>
    </row>
    <row r="29" spans="1:129">
      <c r="A29" s="11">
        <v>25</v>
      </c>
      <c r="B29" s="17"/>
      <c r="C29" s="34"/>
      <c r="D29" s="34"/>
      <c r="E29" s="34"/>
      <c r="F29" s="34"/>
      <c r="G29" s="34"/>
      <c r="H29" s="34"/>
      <c r="I29" s="34"/>
      <c r="J29" s="30"/>
      <c r="K29" s="34"/>
      <c r="L29" s="11"/>
      <c r="M29" s="16"/>
      <c r="N29" s="18"/>
      <c r="O29" s="18"/>
      <c r="P29" s="18"/>
      <c r="Q29" s="18"/>
      <c r="DY29" s="29"/>
    </row>
    <row r="30" spans="1:129">
      <c r="A30" s="11">
        <v>26</v>
      </c>
      <c r="B30" s="14"/>
      <c r="C30" s="34"/>
      <c r="D30" s="34"/>
      <c r="E30" s="34"/>
      <c r="F30" s="34"/>
      <c r="G30" s="34"/>
      <c r="H30" s="34"/>
      <c r="I30" s="34"/>
      <c r="J30" s="30"/>
      <c r="K30" s="34"/>
      <c r="L30" s="11"/>
      <c r="M30" s="16"/>
      <c r="N30" s="18"/>
      <c r="O30" s="18"/>
      <c r="P30" s="18"/>
      <c r="Q30" s="18"/>
      <c r="DY30" s="29"/>
    </row>
    <row r="31" spans="1:129">
      <c r="A31" s="11">
        <v>27</v>
      </c>
      <c r="B31" s="14"/>
      <c r="C31" s="34"/>
      <c r="D31" s="34"/>
      <c r="E31" s="34"/>
      <c r="F31" s="34"/>
      <c r="G31" s="34"/>
      <c r="H31" s="34"/>
      <c r="I31" s="34"/>
      <c r="J31" s="30"/>
      <c r="K31" s="34"/>
      <c r="L31" s="11"/>
      <c r="M31" s="16"/>
      <c r="N31" s="18"/>
      <c r="O31" s="18"/>
      <c r="P31" s="18"/>
      <c r="Q31" s="18"/>
      <c r="DY31" s="29"/>
    </row>
    <row r="32" spans="1:129">
      <c r="A32" s="11">
        <v>28</v>
      </c>
      <c r="B32" s="14"/>
      <c r="C32" s="34"/>
      <c r="D32" s="34"/>
      <c r="E32" s="34"/>
      <c r="F32" s="34"/>
      <c r="G32" s="34"/>
      <c r="H32" s="34"/>
      <c r="I32" s="34"/>
      <c r="J32" s="30"/>
      <c r="K32" s="34"/>
      <c r="L32" s="11"/>
      <c r="M32" s="16"/>
      <c r="N32" s="18"/>
      <c r="O32" s="18"/>
      <c r="P32" s="18"/>
      <c r="Q32" s="18"/>
      <c r="DY32" s="29"/>
    </row>
    <row r="33" spans="1:139">
      <c r="A33" s="11">
        <v>29</v>
      </c>
      <c r="B33" s="14"/>
      <c r="C33" s="34"/>
      <c r="D33" s="34"/>
      <c r="E33" s="34"/>
      <c r="F33" s="34"/>
      <c r="G33" s="34"/>
      <c r="H33" s="34"/>
      <c r="I33" s="34"/>
      <c r="J33" s="30"/>
      <c r="K33" s="34"/>
      <c r="L33" s="34"/>
      <c r="M33" s="16"/>
      <c r="N33" s="18"/>
      <c r="O33" s="18"/>
      <c r="P33" s="18"/>
      <c r="Q33" s="18"/>
      <c r="DY33" s="29"/>
    </row>
    <row r="34" spans="1:139">
      <c r="A34" s="11">
        <v>30</v>
      </c>
      <c r="B34" s="14"/>
      <c r="C34" s="34"/>
      <c r="D34" s="34"/>
      <c r="E34" s="34"/>
      <c r="F34" s="34"/>
      <c r="G34" s="34"/>
      <c r="H34" s="34"/>
      <c r="I34" s="34"/>
      <c r="J34" s="30"/>
      <c r="K34" s="34"/>
      <c r="L34" s="34"/>
      <c r="M34" s="16"/>
      <c r="N34" s="18"/>
      <c r="O34" s="18"/>
      <c r="P34" s="18"/>
      <c r="Q34" s="18"/>
      <c r="DY34" s="29"/>
    </row>
    <row r="35" spans="1:139">
      <c r="A35" s="11">
        <v>31</v>
      </c>
      <c r="B35" s="1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39">
      <c r="A36" s="11">
        <v>32</v>
      </c>
      <c r="B36" s="17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39">
      <c r="A37" s="11">
        <v>33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39">
      <c r="A38" s="11">
        <v>34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39">
      <c r="A39" s="11">
        <v>35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39">
      <c r="B40" s="15"/>
      <c r="C40" s="15"/>
      <c r="D40" s="15"/>
      <c r="E40" s="15"/>
      <c r="F40" s="15"/>
      <c r="G40" s="15"/>
      <c r="H40" s="15"/>
      <c r="I40" s="15"/>
      <c r="J40" s="30"/>
      <c r="K40" s="15"/>
      <c r="L40" s="15"/>
      <c r="M40" s="16"/>
      <c r="N40" s="18"/>
      <c r="O40" s="18"/>
      <c r="P40" s="18"/>
      <c r="Q40" s="18"/>
      <c r="R40" s="20"/>
      <c r="S40" s="20"/>
      <c r="T40" s="20"/>
      <c r="U40" s="20"/>
      <c r="V40" s="20"/>
      <c r="W40" s="23"/>
      <c r="X40" s="23"/>
      <c r="Y40" s="24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6"/>
      <c r="AN40" s="26"/>
      <c r="AO40" s="26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6"/>
      <c r="BB40" s="20"/>
      <c r="BC40" s="20"/>
      <c r="BD40" s="20"/>
      <c r="BE40" s="20"/>
      <c r="BF40" s="26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6"/>
      <c r="CE40" s="20"/>
      <c r="CF40" s="20"/>
      <c r="CG40" s="20"/>
      <c r="CH40" s="20"/>
      <c r="CI40" s="20"/>
      <c r="CJ40" s="20"/>
      <c r="CK40" s="27"/>
      <c r="CL40" s="27"/>
      <c r="CM40" s="20"/>
      <c r="CN40" s="20"/>
      <c r="CO40" s="20"/>
      <c r="CP40" s="20"/>
      <c r="CQ40" s="20"/>
      <c r="CR40" s="20"/>
      <c r="CS40" s="26"/>
      <c r="CT40" s="20"/>
      <c r="CU40" s="26"/>
      <c r="CV40" s="26"/>
      <c r="CW40" s="26"/>
      <c r="CX40" s="20"/>
      <c r="CY40" s="20"/>
      <c r="CZ40" s="20"/>
      <c r="DA40" s="20"/>
      <c r="DB40" s="26"/>
      <c r="DC40" s="20"/>
      <c r="DD40" s="20"/>
      <c r="DE40" s="20"/>
      <c r="DF40" s="26"/>
      <c r="DG40" s="26"/>
      <c r="DH40" s="26"/>
      <c r="DI40" s="26"/>
      <c r="DJ40" s="26"/>
      <c r="DK40" s="26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9"/>
      <c r="DZ40" s="26"/>
      <c r="EA40" s="20"/>
      <c r="EB40" s="20"/>
    </row>
    <row r="41" spans="1:139">
      <c r="A41" s="35" t="s">
        <v>501</v>
      </c>
      <c r="B41" s="13">
        <f>COUNT(B5:B39)</f>
        <v>1</v>
      </c>
      <c r="C41" s="13">
        <f t="shared" ref="C41:BN41" si="0">COUNT(C5:C39)</f>
        <v>1</v>
      </c>
      <c r="D41" s="13">
        <f>COUNT(D5:D39)</f>
        <v>1</v>
      </c>
      <c r="E41" s="13">
        <f>COUNT(E5:E39)</f>
        <v>1</v>
      </c>
      <c r="F41" s="13">
        <f t="shared" si="0"/>
        <v>1</v>
      </c>
      <c r="G41" s="13">
        <f>COUNT(G5:G39)</f>
        <v>1</v>
      </c>
      <c r="H41" s="13">
        <f>COUNT(H5:H39)</f>
        <v>1</v>
      </c>
      <c r="I41" s="13">
        <f t="shared" si="0"/>
        <v>1</v>
      </c>
      <c r="J41" s="13">
        <f>COUNT(J5:J39)</f>
        <v>1</v>
      </c>
      <c r="K41" s="13">
        <f>COUNT(K5:K39)</f>
        <v>1</v>
      </c>
      <c r="L41" s="13">
        <f t="shared" si="0"/>
        <v>1</v>
      </c>
      <c r="M41" s="13">
        <f t="shared" si="0"/>
        <v>1</v>
      </c>
      <c r="N41" s="13">
        <f t="shared" si="0"/>
        <v>1</v>
      </c>
      <c r="O41" s="13">
        <f t="shared" si="0"/>
        <v>1</v>
      </c>
      <c r="P41" s="13">
        <f t="shared" si="0"/>
        <v>1</v>
      </c>
      <c r="Q41" s="13">
        <f t="shared" si="0"/>
        <v>1</v>
      </c>
      <c r="R41" s="13">
        <f t="shared" si="0"/>
        <v>1</v>
      </c>
      <c r="S41" s="13">
        <f t="shared" si="0"/>
        <v>1</v>
      </c>
      <c r="T41" s="13">
        <f t="shared" si="0"/>
        <v>1</v>
      </c>
      <c r="U41" s="13">
        <f t="shared" si="0"/>
        <v>1</v>
      </c>
      <c r="V41" s="13">
        <f t="shared" si="0"/>
        <v>1</v>
      </c>
      <c r="W41" s="13">
        <f t="shared" si="0"/>
        <v>1</v>
      </c>
      <c r="X41" s="13">
        <f t="shared" si="0"/>
        <v>1</v>
      </c>
      <c r="Y41" s="13">
        <f t="shared" si="0"/>
        <v>1</v>
      </c>
      <c r="Z41" s="13">
        <f t="shared" si="0"/>
        <v>1</v>
      </c>
      <c r="AA41" s="13">
        <f t="shared" si="0"/>
        <v>1</v>
      </c>
      <c r="AB41" s="13">
        <f t="shared" si="0"/>
        <v>1</v>
      </c>
      <c r="AC41" s="13">
        <f t="shared" si="0"/>
        <v>1</v>
      </c>
      <c r="AD41" s="13">
        <f t="shared" si="0"/>
        <v>1</v>
      </c>
      <c r="AE41" s="13">
        <f t="shared" si="0"/>
        <v>1</v>
      </c>
      <c r="AF41" s="13">
        <f t="shared" si="0"/>
        <v>1</v>
      </c>
      <c r="AG41" s="13">
        <f t="shared" si="0"/>
        <v>1</v>
      </c>
      <c r="AH41" s="13">
        <f t="shared" si="0"/>
        <v>1</v>
      </c>
      <c r="AI41" s="13">
        <f t="shared" si="0"/>
        <v>1</v>
      </c>
      <c r="AJ41" s="13">
        <f t="shared" si="0"/>
        <v>1</v>
      </c>
      <c r="AK41" s="13">
        <f>COUNT(AK5:AK39)</f>
        <v>1</v>
      </c>
      <c r="AL41" s="13">
        <f t="shared" si="0"/>
        <v>1</v>
      </c>
      <c r="AM41" s="13">
        <f>COUNT(AM5:AM39)</f>
        <v>1</v>
      </c>
      <c r="AN41" s="13">
        <f>COUNT(AN5:AN39)</f>
        <v>1</v>
      </c>
      <c r="AO41" s="13">
        <f>COUNT(AO5:AO39)</f>
        <v>1</v>
      </c>
      <c r="AP41" s="13">
        <f t="shared" si="0"/>
        <v>1</v>
      </c>
      <c r="AQ41" s="13">
        <f>COUNT(AQ5:AQ39)</f>
        <v>1</v>
      </c>
      <c r="AR41" s="13">
        <f>COUNT(AR5:AR39)</f>
        <v>1</v>
      </c>
      <c r="AS41" s="13">
        <f>COUNT(AS5:AS39)</f>
        <v>1</v>
      </c>
      <c r="AT41" s="13">
        <f t="shared" si="0"/>
        <v>1</v>
      </c>
      <c r="AU41" s="13">
        <f t="shared" si="0"/>
        <v>1</v>
      </c>
      <c r="AV41" s="13">
        <f t="shared" si="0"/>
        <v>1</v>
      </c>
      <c r="AW41" s="13">
        <f t="shared" si="0"/>
        <v>1</v>
      </c>
      <c r="AX41" s="13">
        <f>COUNT(AX5:AX39)</f>
        <v>1</v>
      </c>
      <c r="AY41" s="13">
        <f t="shared" si="0"/>
        <v>1</v>
      </c>
      <c r="AZ41" s="13">
        <f t="shared" si="0"/>
        <v>1</v>
      </c>
      <c r="BA41" s="13">
        <f t="shared" si="0"/>
        <v>1</v>
      </c>
      <c r="BB41" s="13">
        <f t="shared" si="0"/>
        <v>1</v>
      </c>
      <c r="BC41" s="13">
        <f>COUNT(BC5:BC39)</f>
        <v>1</v>
      </c>
      <c r="BD41" s="13">
        <f t="shared" si="0"/>
        <v>1</v>
      </c>
      <c r="BE41" s="13">
        <f t="shared" si="0"/>
        <v>1</v>
      </c>
      <c r="BF41" s="13">
        <f>COUNT(BF5:BF39)</f>
        <v>1</v>
      </c>
      <c r="BG41" s="13">
        <f t="shared" si="0"/>
        <v>1</v>
      </c>
      <c r="BH41" s="13">
        <f>COUNT(BH5:BH39)</f>
        <v>1</v>
      </c>
      <c r="BI41" s="13">
        <f>COUNT(BI5:BI39)</f>
        <v>1</v>
      </c>
      <c r="BJ41" s="13">
        <f t="shared" si="0"/>
        <v>1</v>
      </c>
      <c r="BK41" s="13">
        <f>COUNT(BK5:BK39)</f>
        <v>1</v>
      </c>
      <c r="BL41" s="13">
        <f t="shared" si="0"/>
        <v>1</v>
      </c>
      <c r="BM41" s="13">
        <f>COUNT(BM5:BM39)</f>
        <v>1</v>
      </c>
      <c r="BN41" s="13">
        <f t="shared" si="0"/>
        <v>1</v>
      </c>
      <c r="BO41" s="13">
        <f>COUNT(BO5:BO39)</f>
        <v>1</v>
      </c>
      <c r="BP41" s="13">
        <f t="shared" ref="BP41:EA41" si="1">COUNT(BP5:BP39)</f>
        <v>1</v>
      </c>
      <c r="BQ41" s="13">
        <f t="shared" si="1"/>
        <v>1</v>
      </c>
      <c r="BR41" s="13">
        <f>COUNT(BR5:BR39)</f>
        <v>1</v>
      </c>
      <c r="BS41" s="13">
        <f>COUNT(BS5:BS39)</f>
        <v>1</v>
      </c>
      <c r="BT41" s="13">
        <f>COUNT(BT5:BT39)</f>
        <v>1</v>
      </c>
      <c r="BU41" s="13">
        <f>COUNT(BU5:BU39)</f>
        <v>1</v>
      </c>
      <c r="BV41" s="13">
        <f t="shared" si="1"/>
        <v>1</v>
      </c>
      <c r="BW41" s="13">
        <f>COUNT(BW5:BW39)</f>
        <v>1</v>
      </c>
      <c r="BX41" s="13">
        <f>COUNT(BX5:BX39)</f>
        <v>1</v>
      </c>
      <c r="BY41" s="13">
        <f t="shared" si="1"/>
        <v>1</v>
      </c>
      <c r="BZ41" s="13">
        <f>COUNT(BZ5:BZ39)</f>
        <v>1</v>
      </c>
      <c r="CA41" s="13">
        <f>COUNT(CA5:CA39)</f>
        <v>1</v>
      </c>
      <c r="CB41" s="13">
        <f>COUNT(CB5:CB39)</f>
        <v>1</v>
      </c>
      <c r="CC41" s="13">
        <f t="shared" si="1"/>
        <v>1</v>
      </c>
      <c r="CD41" s="13">
        <f>COUNT(CD5:CD39)</f>
        <v>1</v>
      </c>
      <c r="CE41" s="13">
        <f t="shared" si="1"/>
        <v>1</v>
      </c>
      <c r="CF41" s="13">
        <f t="shared" si="1"/>
        <v>1</v>
      </c>
      <c r="CG41" s="13">
        <f t="shared" si="1"/>
        <v>1</v>
      </c>
      <c r="CH41" s="13">
        <f t="shared" si="1"/>
        <v>1</v>
      </c>
      <c r="CI41" s="13">
        <f t="shared" si="1"/>
        <v>1</v>
      </c>
      <c r="CJ41" s="13">
        <f t="shared" si="1"/>
        <v>1</v>
      </c>
      <c r="CK41" s="13">
        <f t="shared" si="1"/>
        <v>1</v>
      </c>
      <c r="CL41" s="13">
        <f t="shared" si="1"/>
        <v>1</v>
      </c>
      <c r="CM41" s="13">
        <f t="shared" si="1"/>
        <v>1</v>
      </c>
      <c r="CN41" s="13">
        <f t="shared" si="1"/>
        <v>1</v>
      </c>
      <c r="CO41" s="13">
        <f t="shared" si="1"/>
        <v>1</v>
      </c>
      <c r="CP41" s="13">
        <f t="shared" si="1"/>
        <v>1</v>
      </c>
      <c r="CQ41" s="13">
        <f t="shared" si="1"/>
        <v>1</v>
      </c>
      <c r="CR41" s="13">
        <f t="shared" si="1"/>
        <v>1</v>
      </c>
      <c r="CS41" s="13">
        <f t="shared" si="1"/>
        <v>1</v>
      </c>
      <c r="CT41" s="13">
        <f t="shared" si="1"/>
        <v>1</v>
      </c>
      <c r="CU41" s="13">
        <f t="shared" si="1"/>
        <v>1</v>
      </c>
      <c r="CV41" s="13">
        <f>COUNT(CV5:CV39)</f>
        <v>1</v>
      </c>
      <c r="CW41" s="13">
        <f>COUNT(CW5:CW39)</f>
        <v>1</v>
      </c>
      <c r="CX41" s="13">
        <f t="shared" si="1"/>
        <v>1</v>
      </c>
      <c r="CY41" s="13">
        <f>COUNT(CY5:CY39)</f>
        <v>1</v>
      </c>
      <c r="CZ41" s="13">
        <f>COUNT(CZ5:CZ39)</f>
        <v>1</v>
      </c>
      <c r="DA41" s="13">
        <f t="shared" si="1"/>
        <v>1</v>
      </c>
      <c r="DB41" s="13">
        <f t="shared" si="1"/>
        <v>1</v>
      </c>
      <c r="DC41" s="13">
        <f t="shared" si="1"/>
        <v>1</v>
      </c>
      <c r="DD41" s="13">
        <f t="shared" si="1"/>
        <v>1</v>
      </c>
      <c r="DE41" s="13">
        <f>COUNT(DE5:DE39)</f>
        <v>1</v>
      </c>
      <c r="DF41" s="13">
        <f t="shared" si="1"/>
        <v>1</v>
      </c>
      <c r="DG41" s="13">
        <f>COUNT(DG5:DG39)</f>
        <v>1</v>
      </c>
      <c r="DH41" s="13">
        <f>COUNT(DH5:DH39)</f>
        <v>1</v>
      </c>
      <c r="DI41" s="13">
        <f>COUNT(DI5:DI39)</f>
        <v>1</v>
      </c>
      <c r="DJ41" s="13">
        <f t="shared" si="1"/>
        <v>1</v>
      </c>
      <c r="DK41" s="13">
        <f>COUNT(DK5:DK39)</f>
        <v>1</v>
      </c>
      <c r="DL41" s="13">
        <f t="shared" si="1"/>
        <v>1</v>
      </c>
      <c r="DM41" s="13">
        <f t="shared" si="1"/>
        <v>1</v>
      </c>
      <c r="DN41" s="13">
        <f>COUNT(DN5:DN39)</f>
        <v>1</v>
      </c>
      <c r="DO41" s="13">
        <f t="shared" si="1"/>
        <v>1</v>
      </c>
      <c r="DP41" s="13">
        <f t="shared" si="1"/>
        <v>1</v>
      </c>
      <c r="DQ41" s="13">
        <f t="shared" si="1"/>
        <v>1</v>
      </c>
      <c r="DR41" s="13">
        <f t="shared" si="1"/>
        <v>1</v>
      </c>
      <c r="DS41" s="13">
        <f t="shared" si="1"/>
        <v>1</v>
      </c>
      <c r="DT41" s="13">
        <f t="shared" si="1"/>
        <v>1</v>
      </c>
      <c r="DU41" s="13">
        <f t="shared" si="1"/>
        <v>1</v>
      </c>
      <c r="DV41" s="13">
        <f t="shared" si="1"/>
        <v>1</v>
      </c>
      <c r="DW41" s="13">
        <f t="shared" si="1"/>
        <v>1</v>
      </c>
      <c r="DX41" s="13">
        <f t="shared" si="1"/>
        <v>1</v>
      </c>
      <c r="DY41" s="13">
        <f t="shared" si="1"/>
        <v>1</v>
      </c>
      <c r="DZ41" s="13">
        <f t="shared" si="1"/>
        <v>1</v>
      </c>
      <c r="EA41" s="13">
        <f t="shared" si="1"/>
        <v>1</v>
      </c>
      <c r="EB41" s="13">
        <f>COUNT(EB5:EB39)</f>
        <v>1</v>
      </c>
    </row>
    <row r="42" spans="1:139">
      <c r="A42" s="35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</row>
    <row r="43" spans="1:139" ht="30">
      <c r="A43" s="35"/>
      <c r="C43" s="36"/>
      <c r="D43" s="36" t="s">
        <v>502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</row>
    <row r="44" spans="1:139" s="29" customFormat="1">
      <c r="EF44" s="13"/>
      <c r="EG44" s="13"/>
      <c r="EH44" s="13"/>
      <c r="EI44" s="13"/>
    </row>
    <row r="45" spans="1:139">
      <c r="A45" s="35" t="s">
        <v>503</v>
      </c>
      <c r="C45" s="37"/>
      <c r="D45" s="37">
        <f>COUNTA(B5:EB5)</f>
        <v>131</v>
      </c>
      <c r="E45" s="37"/>
    </row>
    <row r="47" spans="1:139">
      <c r="I47" s="34"/>
      <c r="J47" s="34"/>
    </row>
    <row r="48" spans="1:139">
      <c r="A48" s="35" t="s">
        <v>504</v>
      </c>
      <c r="D48" s="13">
        <f>SUM(B41:EB41)</f>
        <v>131</v>
      </c>
      <c r="Q48" s="146" t="s">
        <v>505</v>
      </c>
    </row>
    <row r="49" spans="1:132">
      <c r="Q49" s="147"/>
    </row>
    <row r="51" spans="1:132"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</row>
    <row r="52" spans="1:132">
      <c r="I52" s="34"/>
      <c r="J52" s="34"/>
    </row>
    <row r="53" spans="1:132">
      <c r="C53" s="38"/>
      <c r="D53" s="38">
        <f>D48-1</f>
        <v>130</v>
      </c>
      <c r="E53" s="38"/>
      <c r="I53" s="34"/>
      <c r="J53" s="34"/>
    </row>
    <row r="54" spans="1:132">
      <c r="I54" s="34"/>
      <c r="J54" s="34"/>
    </row>
    <row r="55" spans="1:132">
      <c r="I55" s="34"/>
      <c r="J55" s="34"/>
    </row>
    <row r="56" spans="1:132">
      <c r="I56" s="34"/>
      <c r="J56" s="34"/>
    </row>
    <row r="57" spans="1:132">
      <c r="G57" s="39"/>
      <c r="I57" s="34"/>
      <c r="J57" s="34"/>
    </row>
    <row r="58" spans="1:132">
      <c r="A58" s="35" t="s">
        <v>506</v>
      </c>
      <c r="I58" s="34"/>
      <c r="J58" s="34"/>
    </row>
    <row r="59" spans="1:132">
      <c r="I59" s="34"/>
      <c r="J59" s="34"/>
    </row>
    <row r="60" spans="1:132">
      <c r="A60" s="13" t="s">
        <v>507</v>
      </c>
      <c r="B60" s="29">
        <f>AVERAGE(B5:B39)</f>
        <v>1.3919262332366599E-3</v>
      </c>
      <c r="C60" s="29">
        <f t="shared" ref="C60:BN60" si="2">AVERAGE(C5:C39)</f>
        <v>5.7357965889821699E-3</v>
      </c>
      <c r="D60" s="29">
        <f t="shared" si="2"/>
        <v>6.26702753962577E-3</v>
      </c>
      <c r="E60" s="29">
        <f t="shared" si="2"/>
        <v>6.26702753962577E-3</v>
      </c>
      <c r="F60" s="29">
        <f t="shared" si="2"/>
        <v>6.6372288227380203E-3</v>
      </c>
      <c r="G60" s="29">
        <f t="shared" si="2"/>
        <v>1.10246489993218E-2</v>
      </c>
      <c r="H60" s="29">
        <f t="shared" si="2"/>
        <v>1.2150966883579299E-2</v>
      </c>
      <c r="I60" s="29">
        <f t="shared" si="2"/>
        <v>1.68204623616083E-2</v>
      </c>
      <c r="J60" s="29">
        <f t="shared" si="2"/>
        <v>2.33688054838147E-2</v>
      </c>
      <c r="K60" s="29">
        <f t="shared" si="2"/>
        <v>2.4319843510751199E-2</v>
      </c>
      <c r="L60" s="29">
        <f t="shared" si="2"/>
        <v>3.1420306032836701E-2</v>
      </c>
      <c r="M60" s="29">
        <f t="shared" si="2"/>
        <v>5.5340872230715897E-2</v>
      </c>
      <c r="N60" s="29">
        <f t="shared" si="2"/>
        <v>6.4821050823707205E-2</v>
      </c>
      <c r="O60" s="29">
        <f t="shared" si="2"/>
        <v>6.5363414623478597E-2</v>
      </c>
      <c r="P60" s="29">
        <f t="shared" si="2"/>
        <v>6.5543370299763107E-2</v>
      </c>
      <c r="Q60" s="29">
        <f t="shared" si="2"/>
        <v>6.5543370299763107E-2</v>
      </c>
      <c r="R60" s="29">
        <f t="shared" si="2"/>
        <v>7.5220126179758803E-2</v>
      </c>
      <c r="S60" s="29">
        <f t="shared" si="2"/>
        <v>8.6305874233577703E-2</v>
      </c>
      <c r="T60" s="29">
        <f t="shared" si="2"/>
        <v>8.6305874233577703E-2</v>
      </c>
      <c r="U60" s="29">
        <f t="shared" si="2"/>
        <v>8.8536936014828593E-2</v>
      </c>
      <c r="V60" s="29">
        <f t="shared" si="2"/>
        <v>9.3125315313820303E-2</v>
      </c>
      <c r="W60" s="29">
        <f t="shared" si="2"/>
        <v>9.3125315313820303E-2</v>
      </c>
      <c r="X60" s="29">
        <f t="shared" si="2"/>
        <v>0.107968399704254</v>
      </c>
      <c r="Y60" s="29">
        <f t="shared" si="2"/>
        <v>0.12608751510707</v>
      </c>
      <c r="Z60" s="29">
        <f t="shared" si="2"/>
        <v>0.12719395844394099</v>
      </c>
      <c r="AA60" s="29">
        <f t="shared" si="2"/>
        <v>0.13716961119586099</v>
      </c>
      <c r="AB60" s="29">
        <f t="shared" si="2"/>
        <v>0.13827843838487699</v>
      </c>
      <c r="AC60" s="29">
        <f t="shared" si="2"/>
        <v>0.13856746593437899</v>
      </c>
      <c r="AD60" s="29">
        <f t="shared" si="2"/>
        <v>0.14253706412144901</v>
      </c>
      <c r="AE60" s="29">
        <f t="shared" si="2"/>
        <v>0.15952026616804599</v>
      </c>
      <c r="AF60" s="29">
        <f t="shared" si="2"/>
        <v>0.165394144935332</v>
      </c>
      <c r="AG60" s="29">
        <f t="shared" si="2"/>
        <v>0.16855920973468999</v>
      </c>
      <c r="AH60" s="29">
        <f t="shared" si="2"/>
        <v>0.172100676945004</v>
      </c>
      <c r="AI60" s="29">
        <f t="shared" si="2"/>
        <v>0.18775310302262699</v>
      </c>
      <c r="AJ60" s="29">
        <f t="shared" si="2"/>
        <v>0.19626141860464999</v>
      </c>
      <c r="AK60" s="29">
        <f t="shared" si="2"/>
        <v>0.20201453087811599</v>
      </c>
      <c r="AL60" s="29">
        <f t="shared" si="2"/>
        <v>0.208371384145047</v>
      </c>
      <c r="AM60" s="29">
        <f t="shared" si="2"/>
        <v>0.22231321763991199</v>
      </c>
      <c r="AN60" s="29">
        <f t="shared" si="2"/>
        <v>0.224362089007938</v>
      </c>
      <c r="AO60" s="29">
        <f t="shared" si="2"/>
        <v>0.22767586268619</v>
      </c>
      <c r="AP60" s="29">
        <f t="shared" si="2"/>
        <v>0.23046269464789201</v>
      </c>
      <c r="AQ60" s="29">
        <f t="shared" si="2"/>
        <v>0.239328582798009</v>
      </c>
      <c r="AR60" s="29">
        <f t="shared" si="2"/>
        <v>0.25313606856351201</v>
      </c>
      <c r="AS60" s="29">
        <f t="shared" si="2"/>
        <v>0.26112490176527797</v>
      </c>
      <c r="AT60" s="29">
        <f t="shared" si="2"/>
        <v>0.278190683440589</v>
      </c>
      <c r="AU60" s="29">
        <f t="shared" si="2"/>
        <v>0.27918883135473899</v>
      </c>
      <c r="AV60" s="29">
        <f t="shared" si="2"/>
        <v>0.28138364834493501</v>
      </c>
      <c r="AW60" s="29">
        <f t="shared" si="2"/>
        <v>0.28391352172270801</v>
      </c>
      <c r="AX60" s="29">
        <f t="shared" si="2"/>
        <v>0.28888722309375298</v>
      </c>
      <c r="AY60" s="29">
        <f t="shared" si="2"/>
        <v>0.33002826122446699</v>
      </c>
      <c r="AZ60" s="29">
        <f t="shared" si="2"/>
        <v>0.33002826122446699</v>
      </c>
      <c r="BA60" s="29">
        <f t="shared" si="2"/>
        <v>0.33090208664189902</v>
      </c>
      <c r="BB60" s="29">
        <f t="shared" si="2"/>
        <v>0.343492661301603</v>
      </c>
      <c r="BC60" s="29">
        <f t="shared" si="2"/>
        <v>0.343492661301603</v>
      </c>
      <c r="BD60" s="29">
        <f t="shared" si="2"/>
        <v>0.34548780499294901</v>
      </c>
      <c r="BE60" s="29">
        <f t="shared" si="2"/>
        <v>0.35792090459025899</v>
      </c>
      <c r="BF60" s="29">
        <f t="shared" si="2"/>
        <v>0.36024374693768502</v>
      </c>
      <c r="BG60" s="29">
        <f t="shared" si="2"/>
        <v>0.38537833180088299</v>
      </c>
      <c r="BH60" s="29">
        <f t="shared" si="2"/>
        <v>0.38993317087920298</v>
      </c>
      <c r="BI60" s="29">
        <f t="shared" si="2"/>
        <v>0.39066926516442102</v>
      </c>
      <c r="BJ60" s="29">
        <f t="shared" si="2"/>
        <v>0.39394912703902102</v>
      </c>
      <c r="BK60" s="29">
        <f t="shared" si="2"/>
        <v>0.41172182809804803</v>
      </c>
      <c r="BL60" s="29">
        <f t="shared" si="2"/>
        <v>0.41172182809804803</v>
      </c>
      <c r="BM60" s="29">
        <f t="shared" si="2"/>
        <v>0.425951509086201</v>
      </c>
      <c r="BN60" s="29">
        <f t="shared" si="2"/>
        <v>0.42991543655453701</v>
      </c>
      <c r="BO60" s="29">
        <f t="shared" ref="BO60:DZ60" si="3">AVERAGE(BO5:BO39)</f>
        <v>0.43434394530444698</v>
      </c>
      <c r="BP60" s="29">
        <f t="shared" si="3"/>
        <v>0.46088507500026499</v>
      </c>
      <c r="BQ60" s="29">
        <f t="shared" si="3"/>
        <v>0.46088507500026499</v>
      </c>
      <c r="BR60" s="29">
        <f t="shared" si="3"/>
        <v>0.46202958448778497</v>
      </c>
      <c r="BS60" s="29">
        <f t="shared" si="3"/>
        <v>0.47063289089216198</v>
      </c>
      <c r="BT60" s="29">
        <f t="shared" si="3"/>
        <v>0.480581243463369</v>
      </c>
      <c r="BU60" s="29">
        <f t="shared" si="3"/>
        <v>0.516560470366623</v>
      </c>
      <c r="BV60" s="29">
        <f t="shared" si="3"/>
        <v>0.53377499516943006</v>
      </c>
      <c r="BW60" s="29">
        <f t="shared" si="3"/>
        <v>0.54006376027016201</v>
      </c>
      <c r="BX60" s="29">
        <f t="shared" si="3"/>
        <v>0.57819704496039104</v>
      </c>
      <c r="BY60" s="29">
        <f t="shared" si="3"/>
        <v>0.62070532623389596</v>
      </c>
      <c r="BZ60" s="29">
        <f t="shared" si="3"/>
        <v>0.63793258245178697</v>
      </c>
      <c r="CA60" s="29">
        <f t="shared" si="3"/>
        <v>0.63793258245178697</v>
      </c>
      <c r="CB60" s="29">
        <f t="shared" si="3"/>
        <v>0.63793258245178697</v>
      </c>
      <c r="CC60" s="29">
        <f t="shared" si="3"/>
        <v>0.63793258245178697</v>
      </c>
      <c r="CD60" s="29">
        <f t="shared" si="3"/>
        <v>0.65083107071702495</v>
      </c>
      <c r="CE60" s="29">
        <f t="shared" si="3"/>
        <v>0.67617900316349899</v>
      </c>
      <c r="CF60" s="29">
        <f t="shared" si="3"/>
        <v>0.67617900316349899</v>
      </c>
      <c r="CG60" s="29">
        <f t="shared" si="3"/>
        <v>0.689092811354446</v>
      </c>
      <c r="CH60" s="29">
        <f t="shared" si="3"/>
        <v>0.69076272000864702</v>
      </c>
      <c r="CI60" s="29">
        <f t="shared" si="3"/>
        <v>0.69600651738672703</v>
      </c>
      <c r="CJ60" s="29">
        <f t="shared" si="3"/>
        <v>0.70605304901208299</v>
      </c>
      <c r="CK60" s="29">
        <f t="shared" si="3"/>
        <v>0.71197514926561001</v>
      </c>
      <c r="CL60" s="29">
        <f t="shared" si="3"/>
        <v>0.71320824685084006</v>
      </c>
      <c r="CM60" s="29">
        <f t="shared" si="3"/>
        <v>0.71320824685084006</v>
      </c>
      <c r="CN60" s="29">
        <f t="shared" si="3"/>
        <v>0.71961125746498</v>
      </c>
      <c r="CO60" s="29">
        <f t="shared" si="3"/>
        <v>0.721852156035239</v>
      </c>
      <c r="CP60" s="29">
        <f t="shared" si="3"/>
        <v>0.72497724861868695</v>
      </c>
      <c r="CQ60" s="29">
        <f t="shared" si="3"/>
        <v>0.72790967145259</v>
      </c>
      <c r="CR60" s="29">
        <f t="shared" si="3"/>
        <v>0.72790967145259</v>
      </c>
      <c r="CS60" s="29">
        <f t="shared" si="3"/>
        <v>0.74993488093406402</v>
      </c>
      <c r="CT60" s="29">
        <f t="shared" si="3"/>
        <v>0.75905016320526497</v>
      </c>
      <c r="CU60" s="29">
        <f t="shared" si="3"/>
        <v>0.77823743713023397</v>
      </c>
      <c r="CV60" s="29">
        <f t="shared" si="3"/>
        <v>0.79309368716876005</v>
      </c>
      <c r="CW60" s="29">
        <f t="shared" si="3"/>
        <v>0.79750835509701701</v>
      </c>
      <c r="CX60" s="29">
        <f t="shared" si="3"/>
        <v>0.79867370269357796</v>
      </c>
      <c r="CY60" s="29">
        <f t="shared" si="3"/>
        <v>0.82202033784126005</v>
      </c>
      <c r="CZ60" s="29">
        <f t="shared" si="3"/>
        <v>0.82869658412595204</v>
      </c>
      <c r="DA60" s="29">
        <f t="shared" si="3"/>
        <v>0.82869658412595204</v>
      </c>
      <c r="DB60" s="29">
        <f t="shared" si="3"/>
        <v>0.83453405945140202</v>
      </c>
      <c r="DC60" s="29">
        <f t="shared" si="3"/>
        <v>0.83582700620674999</v>
      </c>
      <c r="DD60" s="29">
        <f t="shared" si="3"/>
        <v>0.90517772928164397</v>
      </c>
      <c r="DE60" s="29">
        <f t="shared" si="3"/>
        <v>0.90517772928164397</v>
      </c>
      <c r="DF60" s="29">
        <f t="shared" si="3"/>
        <v>0.92682261241594899</v>
      </c>
      <c r="DG60" s="29">
        <f t="shared" si="3"/>
        <v>0.92682261241594899</v>
      </c>
      <c r="DH60" s="29">
        <f t="shared" si="3"/>
        <v>0.92682261241594899</v>
      </c>
      <c r="DI60" s="29">
        <f t="shared" si="3"/>
        <v>0.93026281837565705</v>
      </c>
      <c r="DJ60" s="29">
        <f t="shared" si="3"/>
        <v>0.93586448035118697</v>
      </c>
      <c r="DK60" s="29">
        <f t="shared" si="3"/>
        <v>0.97951140503685397</v>
      </c>
      <c r="DL60" s="29">
        <f t="shared" si="3"/>
        <v>0.98797977324338104</v>
      </c>
      <c r="DM60" s="29">
        <f t="shared" si="3"/>
        <v>0.99001464335450295</v>
      </c>
      <c r="DN60" s="29">
        <f t="shared" si="3"/>
        <v>1.0790262907909101</v>
      </c>
      <c r="DO60" s="29">
        <f t="shared" si="3"/>
        <v>1.09996457625479</v>
      </c>
      <c r="DP60" s="29">
        <f t="shared" si="3"/>
        <v>1.1691223255682199</v>
      </c>
      <c r="DQ60" s="29">
        <f t="shared" si="3"/>
        <v>1.1780490464392399</v>
      </c>
      <c r="DR60" s="29">
        <f t="shared" si="3"/>
        <v>1.1780490464392399</v>
      </c>
      <c r="DS60" s="29">
        <f t="shared" si="3"/>
        <v>1.1783947434395501</v>
      </c>
      <c r="DT60" s="29">
        <f t="shared" si="3"/>
        <v>1.18985115493215</v>
      </c>
      <c r="DU60" s="29">
        <f t="shared" si="3"/>
        <v>1.19367799076213</v>
      </c>
      <c r="DV60" s="29">
        <f t="shared" si="3"/>
        <v>1.2614707291874001</v>
      </c>
      <c r="DW60" s="29">
        <f t="shared" si="3"/>
        <v>1.3300467743622499</v>
      </c>
      <c r="DX60" s="29">
        <f t="shared" si="3"/>
        <v>1.3540625624343501</v>
      </c>
      <c r="DY60" s="29">
        <f t="shared" si="3"/>
        <v>1.3692932630799699</v>
      </c>
      <c r="DZ60" s="29">
        <f t="shared" si="3"/>
        <v>1.4048963703328201</v>
      </c>
      <c r="EA60" s="29">
        <f>AVERAGE(EA5:EA39)</f>
        <v>1.41235599330588</v>
      </c>
      <c r="EB60" s="29">
        <f>AVERAGE(EB5:EB39)</f>
        <v>1.4148466809562299</v>
      </c>
    </row>
    <row r="61" spans="1:132">
      <c r="C61" s="34"/>
      <c r="G61" s="39"/>
      <c r="I61" s="34"/>
    </row>
    <row r="64" spans="1:132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7" spans="1:11">
      <c r="C67" s="29"/>
      <c r="D67" s="40">
        <f>AVERAGE(B5:EB39)</f>
        <v>0.52002442200824683</v>
      </c>
      <c r="E67" s="29"/>
    </row>
    <row r="68" spans="1:11">
      <c r="A68" s="35" t="s">
        <v>508</v>
      </c>
      <c r="C68" s="39"/>
    </row>
    <row r="72" spans="1:11">
      <c r="A72" s="35" t="s">
        <v>509</v>
      </c>
      <c r="B72" s="39"/>
      <c r="C72" s="40"/>
      <c r="D72" s="40">
        <f>VAR(B5:EB39)</f>
        <v>0.15169699068940432</v>
      </c>
      <c r="E72" s="40"/>
      <c r="F72" s="39"/>
      <c r="G72" s="39"/>
      <c r="H72" s="39"/>
      <c r="I72" s="39"/>
      <c r="J72" s="39"/>
      <c r="K72" s="39"/>
    </row>
    <row r="78" spans="1:11">
      <c r="A78" s="13" t="s">
        <v>510</v>
      </c>
      <c r="D78" s="13">
        <v>1</v>
      </c>
    </row>
    <row r="81" spans="1:11">
      <c r="A81" s="13" t="s">
        <v>511</v>
      </c>
      <c r="C81" s="41"/>
      <c r="D81" s="41">
        <f>1/D48+1/D78</f>
        <v>1.0076335877862594</v>
      </c>
      <c r="E81" s="41"/>
      <c r="F81" s="41"/>
      <c r="G81" s="41"/>
      <c r="H81" s="41"/>
      <c r="I81" s="41"/>
      <c r="J81" s="41"/>
      <c r="K81" s="41"/>
    </row>
    <row r="82" spans="1:11">
      <c r="C82" s="41"/>
      <c r="D82" s="41"/>
      <c r="E82" s="41"/>
      <c r="F82" s="41"/>
      <c r="G82" s="41"/>
      <c r="H82" s="41"/>
      <c r="I82" s="41"/>
      <c r="J82" s="41"/>
      <c r="K82" s="41"/>
    </row>
    <row r="83" spans="1:11">
      <c r="C83" s="41"/>
      <c r="D83" s="41"/>
      <c r="E83" s="41"/>
      <c r="F83" s="41"/>
      <c r="G83" s="41"/>
      <c r="H83" s="41"/>
      <c r="I83" s="41"/>
      <c r="J83" s="41"/>
      <c r="K83" s="41"/>
    </row>
    <row r="84" spans="1:11">
      <c r="C84" s="41"/>
      <c r="D84" s="41"/>
      <c r="E84" s="41"/>
      <c r="F84" s="41"/>
      <c r="G84" s="41"/>
      <c r="H84" s="41"/>
      <c r="I84" s="41"/>
      <c r="J84" s="41"/>
      <c r="K84" s="41"/>
    </row>
    <row r="85" spans="1:11">
      <c r="A85" s="13" t="s">
        <v>512</v>
      </c>
      <c r="C85" s="40"/>
      <c r="D85" s="40">
        <f>D72*D81</f>
        <v>0.15285498298474326</v>
      </c>
      <c r="E85" s="40"/>
      <c r="F85" s="41"/>
      <c r="G85" s="41"/>
      <c r="H85" s="41"/>
      <c r="I85" s="41"/>
      <c r="J85" s="41"/>
      <c r="K85" s="41"/>
    </row>
    <row r="91" spans="1:11">
      <c r="A91" s="35" t="s">
        <v>513</v>
      </c>
      <c r="D91" s="40">
        <f>SQRT(D85)</f>
        <v>0.39096672874394728</v>
      </c>
    </row>
    <row r="94" spans="1:11">
      <c r="A94" s="35" t="s">
        <v>514</v>
      </c>
    </row>
    <row r="97" spans="1:11" ht="60">
      <c r="A97" s="13" t="s">
        <v>515</v>
      </c>
      <c r="B97" s="42" t="s">
        <v>516</v>
      </c>
      <c r="C97" s="35"/>
      <c r="D97" s="154">
        <f>TINV(2*0.01,D53)</f>
        <v>2.3553745696479282</v>
      </c>
      <c r="E97" s="2"/>
      <c r="K97" s="37"/>
    </row>
    <row r="100" spans="1:11">
      <c r="A100" s="13" t="s">
        <v>517</v>
      </c>
      <c r="C100" s="43"/>
      <c r="D100" s="40">
        <f>D67+D97*D91</f>
        <v>1.4408975124701799</v>
      </c>
      <c r="E100" s="43"/>
    </row>
    <row r="102" spans="1:11">
      <c r="D102" s="44"/>
      <c r="E102" s="44"/>
    </row>
    <row r="104" spans="1:11">
      <c r="B104" s="45"/>
    </row>
    <row r="107" spans="1:11">
      <c r="B107" s="46"/>
    </row>
    <row r="111" spans="1:11">
      <c r="B111" s="46"/>
    </row>
    <row r="119" spans="4:4">
      <c r="D119" s="35"/>
    </row>
  </sheetData>
  <mergeCells count="2">
    <mergeCell ref="B1:L1"/>
    <mergeCell ref="Q48:Q49"/>
  </mergeCells>
  <pageMargins left="0.7" right="0.7" top="0.75" bottom="0.75" header="0.3" footer="0.3"/>
  <legacyDrawing r:id="rId1"/>
  <oleObjects>
    <oleObject progId="Equation.DSMT4" shapeId="3073" r:id="rId2"/>
    <oleObject progId="Equation.DSMT4" shapeId="3074" r:id="rId3"/>
    <oleObject progId="Equation.DSMT4" shapeId="3075" r:id="rId4"/>
    <oleObject progId="Equation.DSMT4" shapeId="3076" r:id="rId5"/>
    <oleObject progId="Equation.DSMT4" shapeId="3077" r:id="rId6"/>
    <oleObject progId="Equation.DSMT4" shapeId="3078" r:id="rId7"/>
    <oleObject progId="Equation.DSMT4" shapeId="3079" r:id="rId8"/>
    <oleObject progId="Equation.DSMT4" shapeId="3080" r:id="rId9"/>
    <oleObject progId="Equation.DSMT4" shapeId="3081" r:id="rId10"/>
    <oleObject progId="Equation.DSMT4" shapeId="3082" r:id="rId11"/>
    <oleObject progId="Equation.DSMT4" shapeId="3083" r:id="rId12"/>
    <oleObject progId="Equation.DSMT4" shapeId="3084" r:id="rId13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H117"/>
  <sheetViews>
    <sheetView workbookViewId="0">
      <selection activeCell="A101" sqref="A101"/>
    </sheetView>
  </sheetViews>
  <sheetFormatPr defaultColWidth="18" defaultRowHeight="15"/>
  <cols>
    <col min="1" max="1" width="44.140625" style="13" customWidth="1"/>
    <col min="2" max="3" width="19.85546875" style="13" bestFit="1" customWidth="1"/>
    <col min="4" max="4" width="16.42578125" style="13" bestFit="1" customWidth="1"/>
    <col min="5" max="10" width="12.28515625" style="13" bestFit="1" customWidth="1"/>
    <col min="11" max="11" width="16.28515625" style="13" bestFit="1" customWidth="1"/>
    <col min="12" max="13" width="12.28515625" style="13" bestFit="1" customWidth="1"/>
    <col min="14" max="14" width="19.85546875" style="13" bestFit="1" customWidth="1"/>
    <col min="15" max="16" width="12.28515625" style="13" bestFit="1" customWidth="1"/>
    <col min="17" max="17" width="13.140625" style="13" customWidth="1"/>
    <col min="18" max="18" width="16" style="13" bestFit="1" customWidth="1"/>
    <col min="19" max="19" width="12.28515625" style="13" bestFit="1" customWidth="1"/>
    <col min="20" max="20" width="12.5703125" style="13" bestFit="1" customWidth="1"/>
    <col min="21" max="21" width="12.85546875" style="13" bestFit="1" customWidth="1"/>
    <col min="22" max="22" width="12.28515625" style="13" bestFit="1" customWidth="1"/>
    <col min="23" max="23" width="12.28515625" style="22" bestFit="1" customWidth="1"/>
    <col min="24" max="24" width="15.5703125" style="22" bestFit="1" customWidth="1"/>
    <col min="25" max="27" width="12.85546875" style="22" bestFit="1" customWidth="1"/>
    <col min="28" max="31" width="12.28515625" style="22" bestFit="1" customWidth="1"/>
    <col min="32" max="32" width="12.85546875" style="22" bestFit="1" customWidth="1"/>
    <col min="33" max="34" width="12.28515625" style="22" bestFit="1" customWidth="1"/>
    <col min="35" max="35" width="15.42578125" style="22" bestFit="1" customWidth="1"/>
    <col min="36" max="36" width="14.85546875" style="22" bestFit="1" customWidth="1"/>
    <col min="37" max="37" width="15.42578125" style="22" bestFit="1" customWidth="1"/>
    <col min="38" max="39" width="13.7109375" style="22" bestFit="1" customWidth="1"/>
    <col min="40" max="47" width="12.28515625" style="22" bestFit="1" customWidth="1"/>
    <col min="48" max="48" width="12.42578125" style="22" bestFit="1" customWidth="1"/>
    <col min="49" max="50" width="12.28515625" style="22" bestFit="1" customWidth="1"/>
    <col min="51" max="51" width="14.5703125" style="22" bestFit="1" customWidth="1"/>
    <col min="52" max="52" width="16.7109375" style="22" bestFit="1" customWidth="1"/>
    <col min="53" max="54" width="12.7109375" style="22" bestFit="1" customWidth="1"/>
    <col min="55" max="55" width="14.5703125" style="22" bestFit="1" customWidth="1"/>
    <col min="56" max="58" width="12.28515625" style="22" bestFit="1" customWidth="1"/>
    <col min="59" max="59" width="12.7109375" style="22" bestFit="1" customWidth="1"/>
    <col min="60" max="60" width="14.42578125" style="22" customWidth="1"/>
    <col min="61" max="62" width="13.85546875" style="22" bestFit="1" customWidth="1"/>
    <col min="63" max="64" width="12.28515625" style="22" bestFit="1" customWidth="1"/>
    <col min="65" max="65" width="12.42578125" style="22" customWidth="1"/>
    <col min="66" max="68" width="15.5703125" style="22" bestFit="1" customWidth="1"/>
    <col min="69" max="69" width="12.28515625" style="22" bestFit="1" customWidth="1"/>
    <col min="70" max="70" width="14.5703125" style="22" bestFit="1" customWidth="1"/>
    <col min="71" max="71" width="22.28515625" style="22" bestFit="1" customWidth="1"/>
    <col min="72" max="73" width="14.5703125" style="22" bestFit="1" customWidth="1"/>
    <col min="74" max="74" width="13.140625" style="22" bestFit="1" customWidth="1"/>
    <col min="75" max="78" width="12.28515625" style="22" bestFit="1" customWidth="1"/>
    <col min="79" max="79" width="22.28515625" style="22" bestFit="1" customWidth="1"/>
    <col min="80" max="84" width="12.28515625" style="22" bestFit="1" customWidth="1"/>
    <col min="85" max="85" width="16.5703125" style="13" bestFit="1" customWidth="1"/>
    <col min="86" max="86" width="18" style="13" customWidth="1"/>
    <col min="87" max="87" width="14.28515625" style="13" bestFit="1" customWidth="1"/>
    <col min="88" max="88" width="13.140625" style="13" bestFit="1" customWidth="1"/>
    <col min="89" max="90" width="12.28515625" style="13" bestFit="1" customWidth="1"/>
    <col min="91" max="91" width="13.140625" style="13" bestFit="1" customWidth="1"/>
    <col min="92" max="101" width="12.28515625" style="13" bestFit="1" customWidth="1"/>
    <col min="102" max="103" width="13.140625" style="13" bestFit="1" customWidth="1"/>
    <col min="104" max="105" width="12.28515625" style="13" bestFit="1" customWidth="1"/>
    <col min="106" max="106" width="26.140625" style="13" bestFit="1" customWidth="1"/>
    <col min="107" max="107" width="13.140625" style="13" bestFit="1" customWidth="1"/>
    <col min="108" max="111" width="12.28515625" style="13" bestFit="1" customWidth="1"/>
    <col min="112" max="112" width="14.42578125" style="13" bestFit="1" customWidth="1"/>
    <col min="113" max="119" width="12.28515625" style="13" bestFit="1" customWidth="1"/>
    <col min="120" max="120" width="17.85546875" style="13" customWidth="1"/>
    <col min="121" max="121" width="13.85546875" style="13" bestFit="1" customWidth="1"/>
    <col min="122" max="122" width="13.5703125" style="13" bestFit="1" customWidth="1"/>
    <col min="123" max="124" width="12.85546875" style="13" bestFit="1" customWidth="1"/>
    <col min="125" max="130" width="12.28515625" style="13" bestFit="1" customWidth="1"/>
    <col min="131" max="131" width="14.5703125" style="13" bestFit="1" customWidth="1"/>
    <col min="132" max="132" width="12.28515625" style="13" bestFit="1" customWidth="1"/>
    <col min="133" max="16384" width="18" style="13"/>
  </cols>
  <sheetData>
    <row r="1" spans="1:216" s="8" customFormat="1" ht="12.75">
      <c r="A1" s="139"/>
      <c r="B1" s="145" t="s">
        <v>569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216" s="10" customFormat="1">
      <c r="A2" s="140"/>
      <c r="B2" s="151" t="s">
        <v>442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</row>
    <row r="3" spans="1:216" s="8" customFormat="1">
      <c r="A3" s="139" t="s">
        <v>497</v>
      </c>
      <c r="B3" s="151" t="s">
        <v>393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</row>
    <row r="4" spans="1:216" s="10" customFormat="1">
      <c r="A4" s="140" t="s">
        <v>500</v>
      </c>
      <c r="B4" s="151">
        <v>10849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</row>
    <row r="5" spans="1:216">
      <c r="A5" s="11">
        <v>1</v>
      </c>
      <c r="B5" s="103">
        <v>1.3859791405782475E-3</v>
      </c>
      <c r="C5" s="142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</row>
    <row r="6" spans="1:216">
      <c r="A6" s="11">
        <v>2</v>
      </c>
      <c r="B6" s="103">
        <v>1.3978733258950729E-3</v>
      </c>
      <c r="C6" s="142"/>
      <c r="D6" s="83"/>
      <c r="E6" s="83"/>
      <c r="F6" s="83"/>
      <c r="G6" s="65"/>
      <c r="H6" s="65"/>
      <c r="I6" s="65"/>
      <c r="J6" s="65"/>
      <c r="K6" s="84"/>
      <c r="L6" s="66"/>
      <c r="M6" s="81"/>
      <c r="N6" s="85"/>
      <c r="O6" s="85"/>
      <c r="P6" s="85"/>
      <c r="Q6" s="85"/>
      <c r="R6" s="84"/>
      <c r="S6" s="84"/>
      <c r="T6" s="84"/>
      <c r="U6" s="65"/>
      <c r="V6" s="86"/>
      <c r="W6" s="87"/>
      <c r="X6" s="88"/>
      <c r="Y6" s="89"/>
      <c r="Z6" s="84"/>
      <c r="AA6" s="66"/>
      <c r="AB6" s="84"/>
      <c r="AC6" s="84"/>
      <c r="AD6" s="84"/>
      <c r="AE6" s="84"/>
      <c r="AF6" s="84"/>
      <c r="AG6" s="65"/>
      <c r="AH6" s="84"/>
      <c r="AI6" s="84"/>
      <c r="AJ6" s="84"/>
      <c r="AK6" s="90"/>
      <c r="AL6" s="84"/>
      <c r="AM6" s="91"/>
      <c r="AN6" s="90"/>
      <c r="AO6" s="66"/>
      <c r="AP6" s="66"/>
      <c r="AQ6" s="66"/>
      <c r="AR6" s="84"/>
      <c r="AS6" s="66"/>
      <c r="AT6" s="84"/>
      <c r="AU6" s="84"/>
      <c r="AV6" s="90"/>
      <c r="AW6" s="84"/>
      <c r="AX6" s="84"/>
      <c r="AY6" s="84"/>
      <c r="AZ6" s="66"/>
      <c r="BA6" s="91"/>
      <c r="BB6" s="65"/>
      <c r="BC6" s="84"/>
      <c r="BD6" s="84"/>
      <c r="BE6" s="65"/>
      <c r="BF6" s="91"/>
      <c r="BG6" s="84"/>
      <c r="BH6" s="66"/>
      <c r="BI6" s="84"/>
      <c r="BJ6" s="92"/>
      <c r="BK6" s="84"/>
      <c r="BL6" s="84"/>
      <c r="BM6" s="84"/>
      <c r="BN6" s="84"/>
      <c r="BO6" s="84"/>
      <c r="BP6" s="84"/>
      <c r="BQ6" s="65"/>
      <c r="BR6" s="84"/>
      <c r="BS6" s="84"/>
      <c r="BT6" s="84"/>
      <c r="BU6" s="84"/>
      <c r="BV6" s="90"/>
      <c r="BW6" s="65"/>
      <c r="BX6" s="93"/>
      <c r="BY6" s="66"/>
      <c r="BZ6" s="84"/>
      <c r="CA6" s="84"/>
      <c r="CB6" s="65"/>
      <c r="CC6" s="84"/>
      <c r="CD6" s="66"/>
      <c r="CE6" s="84"/>
      <c r="CF6" s="65"/>
      <c r="CG6" s="90"/>
      <c r="CH6" s="93"/>
      <c r="CI6" s="65"/>
      <c r="CJ6" s="84"/>
      <c r="CK6" s="94"/>
      <c r="CL6" s="94"/>
      <c r="CM6" s="84"/>
      <c r="CN6" s="84"/>
      <c r="CO6" s="66"/>
      <c r="CP6" s="84"/>
      <c r="CQ6" s="66"/>
      <c r="CR6" s="84"/>
      <c r="CS6" s="91"/>
      <c r="CT6" s="84"/>
      <c r="CU6" s="91"/>
      <c r="CV6" s="91"/>
      <c r="CW6" s="91"/>
      <c r="CX6" s="84"/>
      <c r="CY6" s="84"/>
      <c r="CZ6" s="84"/>
      <c r="DA6" s="84"/>
      <c r="DB6" s="91"/>
      <c r="DC6" s="84"/>
      <c r="DD6" s="84"/>
      <c r="DE6" s="65"/>
      <c r="DF6" s="91"/>
      <c r="DG6" s="91"/>
      <c r="DH6" s="91"/>
      <c r="DI6" s="91"/>
      <c r="DJ6" s="91"/>
      <c r="DK6" s="91"/>
      <c r="DL6" s="84"/>
      <c r="DM6" s="84"/>
      <c r="DN6" s="84"/>
      <c r="DO6" s="84"/>
      <c r="DP6" s="84"/>
      <c r="DQ6" s="84"/>
      <c r="DR6" s="90"/>
      <c r="DS6" s="84"/>
      <c r="DT6" s="84"/>
      <c r="DU6" s="93"/>
      <c r="DV6" s="84"/>
      <c r="DW6" s="84"/>
      <c r="DX6" s="84"/>
      <c r="DY6" s="95"/>
      <c r="DZ6" s="91"/>
      <c r="EA6" s="84"/>
      <c r="EB6" s="84"/>
    </row>
    <row r="7" spans="1:216">
      <c r="A7" s="11">
        <v>3</v>
      </c>
      <c r="B7" s="81"/>
      <c r="C7" s="82"/>
      <c r="D7" s="83"/>
      <c r="E7" s="83"/>
      <c r="F7" s="83"/>
      <c r="G7" s="84"/>
      <c r="H7" s="84"/>
      <c r="I7" s="84"/>
      <c r="J7" s="85"/>
      <c r="K7" s="84"/>
      <c r="L7" s="84"/>
      <c r="M7" s="81"/>
      <c r="N7" s="85"/>
      <c r="O7" s="85"/>
      <c r="P7" s="85"/>
      <c r="Q7" s="85"/>
      <c r="R7" s="84"/>
      <c r="S7" s="84"/>
      <c r="T7" s="84"/>
      <c r="U7" s="84"/>
      <c r="V7" s="84"/>
      <c r="W7" s="88"/>
      <c r="X7" s="88"/>
      <c r="Y7" s="89"/>
      <c r="Z7" s="84"/>
      <c r="AA7" s="84"/>
      <c r="AB7" s="84"/>
      <c r="AC7" s="84"/>
      <c r="AD7" s="84"/>
      <c r="AE7" s="84"/>
      <c r="AF7" s="84"/>
      <c r="AG7" s="65"/>
      <c r="AH7" s="84"/>
      <c r="AI7" s="84"/>
      <c r="AJ7" s="84"/>
      <c r="AK7" s="84"/>
      <c r="AL7" s="84"/>
      <c r="AM7" s="91"/>
      <c r="AO7" s="91"/>
      <c r="AP7" s="84"/>
      <c r="AQ7" s="84"/>
      <c r="AR7" s="84"/>
      <c r="AS7" s="84"/>
      <c r="AT7" s="84"/>
      <c r="AU7" s="84"/>
      <c r="AV7" s="84"/>
      <c r="AW7" s="84"/>
      <c r="AX7" s="84"/>
      <c r="AY7" s="84"/>
      <c r="BA7" s="91"/>
      <c r="BC7" s="84"/>
      <c r="BD7" s="84"/>
      <c r="BF7" s="91"/>
      <c r="BG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65"/>
      <c r="CC7" s="84"/>
      <c r="CD7" s="66"/>
      <c r="CE7" s="84"/>
      <c r="CG7" s="86"/>
      <c r="CH7" s="84"/>
      <c r="CI7" s="84"/>
      <c r="CJ7" s="84"/>
      <c r="CK7" s="94"/>
      <c r="CL7" s="94"/>
      <c r="CM7" s="84"/>
      <c r="CN7" s="84"/>
      <c r="CP7" s="84"/>
      <c r="CQ7" s="84"/>
      <c r="CR7" s="84"/>
      <c r="CS7" s="91"/>
      <c r="CT7" s="84"/>
      <c r="CU7" s="91"/>
      <c r="CV7" s="91"/>
      <c r="CW7" s="91"/>
      <c r="CX7" s="84"/>
      <c r="CY7" s="84"/>
      <c r="CZ7" s="84"/>
      <c r="DA7" s="84"/>
      <c r="DB7" s="91"/>
      <c r="DC7" s="84"/>
      <c r="DD7" s="84"/>
      <c r="DE7" s="84"/>
      <c r="DF7" s="91"/>
      <c r="DG7" s="91"/>
      <c r="DH7" s="91"/>
      <c r="DI7" s="91"/>
      <c r="DJ7" s="91"/>
      <c r="DK7" s="91"/>
      <c r="DL7" s="84"/>
      <c r="DM7" s="84"/>
      <c r="DN7" s="84"/>
      <c r="DO7" s="84"/>
      <c r="DP7" s="84"/>
      <c r="DQ7" s="96"/>
      <c r="DR7" s="84"/>
      <c r="DS7" s="84"/>
      <c r="DT7" s="84"/>
      <c r="DU7" s="84"/>
      <c r="DV7" s="84"/>
      <c r="DW7" s="84"/>
      <c r="DX7" s="84"/>
      <c r="DY7" s="95"/>
      <c r="DZ7" s="91"/>
      <c r="EA7" s="84"/>
      <c r="EB7" s="84"/>
    </row>
    <row r="8" spans="1:216">
      <c r="A8" s="11">
        <v>4</v>
      </c>
      <c r="B8" s="81"/>
      <c r="C8" s="11"/>
      <c r="D8" s="141"/>
      <c r="E8" s="34"/>
      <c r="F8" s="11"/>
      <c r="G8" s="34"/>
      <c r="H8" s="34"/>
      <c r="I8" s="11"/>
      <c r="J8" s="97"/>
      <c r="K8" s="34"/>
      <c r="L8" s="11"/>
      <c r="M8" s="98"/>
      <c r="AC8" s="99"/>
      <c r="AD8" s="99"/>
      <c r="AE8" s="99"/>
      <c r="AF8" s="99"/>
      <c r="AH8" s="99"/>
      <c r="AI8" s="99"/>
      <c r="AL8" s="99"/>
      <c r="AU8" s="99"/>
      <c r="AV8" s="99"/>
      <c r="DY8" s="29"/>
    </row>
    <row r="9" spans="1:216">
      <c r="A9" s="11">
        <v>5</v>
      </c>
      <c r="B9" s="81"/>
      <c r="D9" s="141"/>
      <c r="E9" s="34"/>
      <c r="F9" s="11"/>
      <c r="G9" s="34"/>
      <c r="H9" s="34"/>
      <c r="I9" s="11"/>
      <c r="J9" s="97"/>
      <c r="K9" s="34"/>
      <c r="L9" s="11"/>
      <c r="M9" s="100"/>
      <c r="AC9" s="84"/>
      <c r="AD9" s="84"/>
      <c r="AE9" s="84"/>
      <c r="AF9" s="84"/>
      <c r="AH9" s="84"/>
      <c r="AI9" s="84"/>
      <c r="AL9" s="84"/>
      <c r="AU9" s="84"/>
      <c r="DY9" s="29"/>
    </row>
    <row r="10" spans="1:216">
      <c r="A10" s="11">
        <v>6</v>
      </c>
      <c r="B10" s="81"/>
      <c r="C10" s="11"/>
      <c r="D10" s="141"/>
      <c r="E10" s="34"/>
      <c r="F10" s="11"/>
      <c r="G10" s="34"/>
      <c r="H10" s="34"/>
      <c r="I10" s="11"/>
      <c r="J10" s="97"/>
      <c r="K10" s="34"/>
      <c r="L10" s="11"/>
      <c r="M10" s="100"/>
      <c r="AC10" s="84"/>
      <c r="AD10" s="84"/>
      <c r="AE10" s="84"/>
      <c r="AF10" s="84"/>
      <c r="BN10" s="84"/>
      <c r="BO10" s="84"/>
      <c r="CD10" s="91"/>
      <c r="DY10" s="29"/>
    </row>
    <row r="11" spans="1:216">
      <c r="A11" s="11">
        <v>7</v>
      </c>
      <c r="B11" s="81"/>
      <c r="C11" s="11"/>
      <c r="D11" s="141"/>
      <c r="E11" s="34"/>
      <c r="F11" s="11"/>
      <c r="G11" s="34"/>
      <c r="H11" s="11"/>
      <c r="I11" s="11"/>
      <c r="J11" s="97"/>
      <c r="K11" s="34"/>
      <c r="L11" s="11"/>
      <c r="M11" s="100"/>
      <c r="AP11" s="91"/>
      <c r="BN11" s="84"/>
      <c r="BO11" s="84"/>
      <c r="CD11" s="91"/>
      <c r="DY11" s="29"/>
    </row>
    <row r="12" spans="1:216">
      <c r="A12" s="11">
        <v>8</v>
      </c>
      <c r="B12" s="81"/>
      <c r="C12" s="11"/>
      <c r="D12" s="34"/>
      <c r="E12" s="34"/>
      <c r="F12" s="11"/>
      <c r="G12" s="34"/>
      <c r="H12" s="11"/>
      <c r="I12" s="11"/>
      <c r="J12" s="97"/>
      <c r="K12" s="34"/>
      <c r="L12" s="11"/>
      <c r="M12" s="100"/>
      <c r="AO12" s="101"/>
      <c r="AP12" s="91"/>
      <c r="BF12" s="91"/>
      <c r="BN12" s="84"/>
      <c r="BO12" s="84"/>
      <c r="DY12" s="29"/>
    </row>
    <row r="13" spans="1:216">
      <c r="A13" s="11">
        <v>9</v>
      </c>
      <c r="B13" s="81"/>
      <c r="C13" s="11"/>
      <c r="D13" s="34"/>
      <c r="E13" s="34"/>
      <c r="F13" s="11"/>
      <c r="G13" s="34"/>
      <c r="H13" s="11"/>
      <c r="I13" s="11"/>
      <c r="J13" s="97"/>
      <c r="K13" s="34"/>
      <c r="L13" s="11"/>
      <c r="M13" s="100"/>
      <c r="AO13" s="101"/>
      <c r="AP13" s="91"/>
      <c r="BF13" s="91"/>
      <c r="DY13" s="29"/>
    </row>
    <row r="14" spans="1:216">
      <c r="A14" s="11">
        <v>10</v>
      </c>
      <c r="B14" s="81"/>
      <c r="C14" s="34"/>
      <c r="D14" s="34"/>
      <c r="E14" s="34"/>
      <c r="F14" s="34"/>
      <c r="G14" s="34"/>
      <c r="H14" s="34"/>
      <c r="I14" s="34"/>
      <c r="J14" s="97"/>
      <c r="K14" s="34"/>
      <c r="L14" s="11"/>
      <c r="M14" s="100"/>
      <c r="AO14" s="101"/>
      <c r="DY14" s="29"/>
    </row>
    <row r="15" spans="1:216">
      <c r="A15" s="11">
        <v>11</v>
      </c>
      <c r="B15" s="81"/>
      <c r="C15" s="34"/>
      <c r="D15" s="34"/>
      <c r="E15" s="34"/>
      <c r="F15" s="34"/>
      <c r="G15" s="34"/>
      <c r="H15" s="34"/>
      <c r="I15" s="34"/>
      <c r="J15" s="97"/>
      <c r="K15" s="34"/>
      <c r="L15" s="11"/>
      <c r="M15" s="100"/>
      <c r="AO15" s="101"/>
      <c r="DY15" s="29"/>
    </row>
    <row r="16" spans="1:216">
      <c r="A16" s="11">
        <v>12</v>
      </c>
      <c r="B16" s="81"/>
      <c r="C16" s="34"/>
      <c r="D16" s="34"/>
      <c r="E16" s="34"/>
      <c r="F16" s="34"/>
      <c r="G16" s="34"/>
      <c r="H16" s="34"/>
      <c r="I16" s="34"/>
      <c r="J16" s="97"/>
      <c r="K16" s="34"/>
      <c r="L16" s="11"/>
      <c r="M16" s="100"/>
      <c r="AO16" s="101"/>
      <c r="DY16" s="29"/>
    </row>
    <row r="17" spans="1:129">
      <c r="A17" s="11">
        <v>13</v>
      </c>
      <c r="B17" s="81"/>
      <c r="C17" s="34"/>
      <c r="D17" s="34"/>
      <c r="E17" s="34"/>
      <c r="F17" s="34"/>
      <c r="G17" s="34"/>
      <c r="H17" s="34"/>
      <c r="I17" s="34"/>
      <c r="J17" s="97"/>
      <c r="K17" s="34"/>
      <c r="L17" s="11"/>
      <c r="M17" s="100"/>
      <c r="AO17" s="101"/>
      <c r="DY17" s="29"/>
    </row>
    <row r="18" spans="1:129">
      <c r="A18" s="11">
        <v>14</v>
      </c>
      <c r="B18" s="81"/>
      <c r="C18" s="34"/>
      <c r="D18" s="34"/>
      <c r="E18" s="34"/>
      <c r="F18" s="34"/>
      <c r="G18" s="34"/>
      <c r="H18" s="34"/>
      <c r="I18" s="34"/>
      <c r="J18" s="97"/>
      <c r="K18" s="34"/>
      <c r="L18" s="11"/>
      <c r="M18" s="100"/>
      <c r="AO18" s="101"/>
      <c r="DY18" s="29"/>
    </row>
    <row r="19" spans="1:129">
      <c r="A19" s="11">
        <v>15</v>
      </c>
      <c r="B19" s="81"/>
      <c r="C19" s="34"/>
      <c r="D19" s="34"/>
      <c r="E19" s="34"/>
      <c r="F19" s="34"/>
      <c r="G19" s="34"/>
      <c r="H19" s="34"/>
      <c r="I19" s="34"/>
      <c r="J19" s="97"/>
      <c r="K19" s="34"/>
      <c r="L19" s="11"/>
      <c r="M19" s="100"/>
      <c r="AO19" s="101"/>
      <c r="DY19" s="29"/>
    </row>
    <row r="20" spans="1:129">
      <c r="A20" s="11">
        <v>16</v>
      </c>
      <c r="B20" s="81"/>
      <c r="C20" s="34"/>
      <c r="D20" s="34"/>
      <c r="E20" s="34"/>
      <c r="F20" s="34"/>
      <c r="G20" s="34"/>
      <c r="H20" s="34"/>
      <c r="I20" s="34"/>
      <c r="J20" s="97"/>
      <c r="K20" s="34"/>
      <c r="L20" s="11"/>
      <c r="M20" s="100"/>
      <c r="AO20" s="101"/>
      <c r="DY20" s="29"/>
    </row>
    <row r="21" spans="1:129">
      <c r="A21" s="11">
        <v>17</v>
      </c>
      <c r="B21" s="81"/>
      <c r="C21" s="34"/>
      <c r="D21" s="34"/>
      <c r="E21" s="34"/>
      <c r="F21" s="34"/>
      <c r="G21" s="34"/>
      <c r="H21" s="34"/>
      <c r="I21" s="34"/>
      <c r="J21" s="97"/>
      <c r="K21" s="34"/>
      <c r="L21" s="11"/>
      <c r="M21" s="100"/>
      <c r="N21" s="85"/>
      <c r="O21" s="85"/>
      <c r="P21" s="85"/>
      <c r="Q21" s="85"/>
      <c r="DY21" s="29"/>
    </row>
    <row r="22" spans="1:129">
      <c r="A22" s="11">
        <v>18</v>
      </c>
      <c r="B22" s="81"/>
      <c r="C22" s="34"/>
      <c r="D22" s="34"/>
      <c r="E22" s="34"/>
      <c r="F22" s="34"/>
      <c r="G22" s="34"/>
      <c r="H22" s="34"/>
      <c r="I22" s="34"/>
      <c r="J22" s="97"/>
      <c r="K22" s="34"/>
      <c r="L22" s="11"/>
      <c r="M22" s="100"/>
      <c r="N22" s="85"/>
      <c r="O22" s="85"/>
      <c r="P22" s="85"/>
      <c r="Q22" s="85"/>
      <c r="DY22" s="29"/>
    </row>
    <row r="23" spans="1:129">
      <c r="A23" s="11">
        <v>19</v>
      </c>
      <c r="B23" s="81"/>
      <c r="C23" s="34"/>
      <c r="D23" s="34"/>
      <c r="E23" s="34"/>
      <c r="F23" s="34"/>
      <c r="G23" s="34"/>
      <c r="H23" s="34"/>
      <c r="I23" s="34"/>
      <c r="J23" s="97"/>
      <c r="K23" s="34"/>
      <c r="L23" s="11"/>
      <c r="M23" s="100"/>
      <c r="N23" s="85"/>
      <c r="O23" s="85"/>
      <c r="P23" s="85"/>
      <c r="Q23" s="85"/>
      <c r="DY23" s="29"/>
    </row>
    <row r="24" spans="1:129">
      <c r="A24" s="11">
        <v>20</v>
      </c>
      <c r="B24" s="81"/>
      <c r="C24" s="34"/>
      <c r="D24" s="34"/>
      <c r="E24" s="34"/>
      <c r="F24" s="34"/>
      <c r="G24" s="34"/>
      <c r="H24" s="34"/>
      <c r="I24" s="34"/>
      <c r="J24" s="97"/>
      <c r="K24" s="34"/>
      <c r="L24" s="11"/>
      <c r="M24" s="100"/>
      <c r="N24" s="85"/>
      <c r="O24" s="85"/>
      <c r="P24" s="85"/>
      <c r="Q24" s="85"/>
      <c r="DY24" s="29"/>
    </row>
    <row r="25" spans="1:129">
      <c r="A25" s="11">
        <v>21</v>
      </c>
      <c r="B25" s="81"/>
      <c r="C25" s="34"/>
      <c r="D25" s="34"/>
      <c r="E25" s="34"/>
      <c r="F25" s="34"/>
      <c r="G25" s="34"/>
      <c r="H25" s="34"/>
      <c r="I25" s="34"/>
      <c r="J25" s="102"/>
      <c r="K25" s="34"/>
      <c r="L25" s="11"/>
      <c r="M25" s="100"/>
      <c r="N25" s="85"/>
      <c r="O25" s="85"/>
      <c r="P25" s="85"/>
      <c r="Q25" s="85"/>
      <c r="DY25" s="29"/>
    </row>
    <row r="26" spans="1:129">
      <c r="A26" s="11">
        <v>22</v>
      </c>
      <c r="B26" s="81"/>
      <c r="C26" s="34"/>
      <c r="D26" s="34"/>
      <c r="E26" s="34"/>
      <c r="F26" s="34"/>
      <c r="G26" s="34"/>
      <c r="H26" s="34"/>
      <c r="I26" s="34"/>
      <c r="J26" s="97"/>
      <c r="K26" s="34"/>
      <c r="L26" s="11"/>
      <c r="M26" s="100"/>
      <c r="N26" s="85"/>
      <c r="O26" s="85"/>
      <c r="P26" s="85"/>
      <c r="Q26" s="85"/>
      <c r="DY26" s="29"/>
    </row>
    <row r="27" spans="1:129">
      <c r="A27" s="11">
        <v>23</v>
      </c>
      <c r="B27" s="81"/>
      <c r="C27" s="34"/>
      <c r="D27" s="34"/>
      <c r="E27" s="34"/>
      <c r="F27" s="34"/>
      <c r="G27" s="34"/>
      <c r="H27" s="34"/>
      <c r="I27" s="34"/>
      <c r="J27" s="97"/>
      <c r="K27" s="34"/>
      <c r="L27" s="11"/>
      <c r="M27" s="100"/>
      <c r="N27" s="85"/>
      <c r="O27" s="85"/>
      <c r="P27" s="85"/>
      <c r="Q27" s="85"/>
      <c r="DY27" s="29"/>
    </row>
    <row r="28" spans="1:129">
      <c r="A28" s="11">
        <v>24</v>
      </c>
      <c r="B28" s="101"/>
      <c r="C28" s="34"/>
      <c r="D28" s="34"/>
      <c r="E28" s="34"/>
      <c r="F28" s="34"/>
      <c r="G28" s="34"/>
      <c r="H28" s="34"/>
      <c r="I28" s="34"/>
      <c r="J28" s="97"/>
      <c r="K28" s="34"/>
      <c r="L28" s="11"/>
      <c r="M28" s="100"/>
      <c r="N28" s="85"/>
      <c r="O28" s="85"/>
      <c r="P28" s="85"/>
      <c r="Q28" s="85"/>
      <c r="DY28" s="29"/>
    </row>
    <row r="29" spans="1:129">
      <c r="A29" s="11">
        <v>25</v>
      </c>
      <c r="B29" s="81"/>
      <c r="C29" s="34"/>
      <c r="D29" s="34"/>
      <c r="E29" s="34"/>
      <c r="F29" s="34"/>
      <c r="G29" s="34"/>
      <c r="H29" s="34"/>
      <c r="I29" s="34"/>
      <c r="J29" s="97"/>
      <c r="K29" s="34"/>
      <c r="L29" s="11"/>
      <c r="M29" s="100"/>
      <c r="N29" s="85"/>
      <c r="O29" s="85"/>
      <c r="P29" s="85"/>
      <c r="Q29" s="85"/>
      <c r="DY29" s="29"/>
    </row>
    <row r="30" spans="1:129">
      <c r="A30" s="11">
        <v>26</v>
      </c>
      <c r="B30" s="81"/>
      <c r="C30" s="34"/>
      <c r="D30" s="34"/>
      <c r="E30" s="34"/>
      <c r="F30" s="34"/>
      <c r="G30" s="34"/>
      <c r="H30" s="34"/>
      <c r="I30" s="34"/>
      <c r="J30" s="97"/>
      <c r="K30" s="34"/>
      <c r="L30" s="11"/>
      <c r="M30" s="100"/>
      <c r="N30" s="85"/>
      <c r="O30" s="85"/>
      <c r="P30" s="85"/>
      <c r="Q30" s="85"/>
      <c r="DY30" s="29"/>
    </row>
    <row r="31" spans="1:129">
      <c r="A31" s="11">
        <v>27</v>
      </c>
      <c r="B31" s="81"/>
      <c r="C31" s="34"/>
      <c r="D31" s="34"/>
      <c r="E31" s="34"/>
      <c r="F31" s="34"/>
      <c r="G31" s="34"/>
      <c r="H31" s="34"/>
      <c r="I31" s="34"/>
      <c r="J31" s="97"/>
      <c r="K31" s="34"/>
      <c r="L31" s="11"/>
      <c r="M31" s="100"/>
      <c r="N31" s="85"/>
      <c r="O31" s="85"/>
      <c r="P31" s="85"/>
      <c r="Q31" s="85"/>
      <c r="DY31" s="29"/>
    </row>
    <row r="32" spans="1:129">
      <c r="A32" s="11">
        <v>28</v>
      </c>
      <c r="B32" s="81"/>
      <c r="C32" s="34"/>
      <c r="D32" s="34"/>
      <c r="E32" s="34"/>
      <c r="F32" s="34"/>
      <c r="G32" s="34"/>
      <c r="H32" s="34"/>
      <c r="I32" s="34"/>
      <c r="J32" s="97"/>
      <c r="K32" s="34"/>
      <c r="L32" s="11"/>
      <c r="M32" s="100"/>
      <c r="N32" s="85"/>
      <c r="O32" s="85"/>
      <c r="P32" s="85"/>
      <c r="Q32" s="85"/>
      <c r="DY32" s="29"/>
    </row>
    <row r="33" spans="1:139">
      <c r="A33" s="11">
        <v>29</v>
      </c>
      <c r="B33" s="81"/>
      <c r="C33" s="34"/>
      <c r="D33" s="34"/>
      <c r="E33" s="34"/>
      <c r="F33" s="34"/>
      <c r="G33" s="34"/>
      <c r="H33" s="34"/>
      <c r="I33" s="34"/>
      <c r="J33" s="97"/>
      <c r="K33" s="34"/>
      <c r="L33" s="34"/>
      <c r="M33" s="100"/>
      <c r="N33" s="85"/>
      <c r="O33" s="85"/>
      <c r="P33" s="85"/>
      <c r="Q33" s="85"/>
      <c r="DY33" s="29"/>
    </row>
    <row r="34" spans="1:139">
      <c r="A34" s="11">
        <v>30</v>
      </c>
      <c r="B34" s="81"/>
      <c r="C34" s="34"/>
      <c r="D34" s="34"/>
      <c r="E34" s="34"/>
      <c r="F34" s="34"/>
      <c r="G34" s="34"/>
      <c r="H34" s="34"/>
      <c r="I34" s="34"/>
      <c r="J34" s="97"/>
      <c r="K34" s="34"/>
      <c r="L34" s="34"/>
      <c r="M34" s="100"/>
      <c r="N34" s="85"/>
      <c r="O34" s="85"/>
      <c r="P34" s="85"/>
      <c r="Q34" s="85"/>
      <c r="DY34" s="29"/>
    </row>
    <row r="35" spans="1:139">
      <c r="A35" s="11">
        <v>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39">
      <c r="A36" s="11">
        <v>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39">
      <c r="A37" s="11">
        <v>33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39">
      <c r="A38" s="11">
        <v>34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39">
      <c r="A39" s="11">
        <v>35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39">
      <c r="B40" s="83"/>
      <c r="C40" s="83"/>
      <c r="D40" s="83"/>
      <c r="E40" s="83"/>
      <c r="F40" s="83"/>
      <c r="G40" s="83"/>
      <c r="H40" s="83"/>
      <c r="I40" s="83"/>
      <c r="J40" s="97"/>
      <c r="K40" s="83"/>
      <c r="L40" s="83"/>
      <c r="M40" s="100"/>
      <c r="N40" s="85"/>
      <c r="O40" s="85"/>
      <c r="P40" s="85"/>
      <c r="Q40" s="85"/>
      <c r="R40" s="84"/>
      <c r="S40" s="84"/>
      <c r="T40" s="84"/>
      <c r="U40" s="84"/>
      <c r="V40" s="84"/>
      <c r="W40" s="88"/>
      <c r="X40" s="88"/>
      <c r="Y40" s="89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91"/>
      <c r="AN40" s="91"/>
      <c r="AO40" s="91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91"/>
      <c r="BB40" s="84"/>
      <c r="BC40" s="84"/>
      <c r="BD40" s="84"/>
      <c r="BE40" s="84"/>
      <c r="BF40" s="91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91"/>
      <c r="CE40" s="84"/>
      <c r="CF40" s="84"/>
      <c r="CG40" s="84"/>
      <c r="CH40" s="84"/>
      <c r="CI40" s="84"/>
      <c r="CJ40" s="84"/>
      <c r="CK40" s="94"/>
      <c r="CL40" s="94"/>
      <c r="CM40" s="84"/>
      <c r="CN40" s="84"/>
      <c r="CO40" s="84"/>
      <c r="CP40" s="84"/>
      <c r="CQ40" s="84"/>
      <c r="CR40" s="84"/>
      <c r="CS40" s="91"/>
      <c r="CT40" s="84"/>
      <c r="CU40" s="91"/>
      <c r="CV40" s="91"/>
      <c r="CW40" s="91"/>
      <c r="CX40" s="84"/>
      <c r="CY40" s="84"/>
      <c r="CZ40" s="84"/>
      <c r="DA40" s="84"/>
      <c r="DB40" s="91"/>
      <c r="DC40" s="84"/>
      <c r="DD40" s="84"/>
      <c r="DE40" s="84"/>
      <c r="DF40" s="91"/>
      <c r="DG40" s="91"/>
      <c r="DH40" s="91"/>
      <c r="DI40" s="91"/>
      <c r="DJ40" s="91"/>
      <c r="DK40" s="91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29"/>
      <c r="DZ40" s="91"/>
      <c r="EA40" s="84"/>
      <c r="EB40" s="84"/>
    </row>
    <row r="41" spans="1:139">
      <c r="A41" s="35" t="s">
        <v>501</v>
      </c>
      <c r="B41" s="13">
        <f>COUNT(B5:B39)</f>
        <v>2</v>
      </c>
      <c r="C41" s="13">
        <f t="shared" ref="C41:BN41" si="0">COUNT(C5:C39)</f>
        <v>0</v>
      </c>
      <c r="D41" s="13">
        <f>COUNT(D5:D39)</f>
        <v>0</v>
      </c>
      <c r="E41" s="13">
        <f>COUNT(E5:E39)</f>
        <v>0</v>
      </c>
      <c r="F41" s="13">
        <f t="shared" si="0"/>
        <v>0</v>
      </c>
      <c r="G41" s="13">
        <f>COUNT(G5:G39)</f>
        <v>0</v>
      </c>
      <c r="H41" s="13">
        <f>COUNT(H5:H39)</f>
        <v>0</v>
      </c>
      <c r="I41" s="13">
        <f t="shared" si="0"/>
        <v>0</v>
      </c>
      <c r="J41" s="13">
        <f>COUNT(J5:J39)</f>
        <v>0</v>
      </c>
      <c r="K41" s="13">
        <f>COUNT(K5:K39)</f>
        <v>0</v>
      </c>
      <c r="L41" s="13">
        <f t="shared" si="0"/>
        <v>0</v>
      </c>
      <c r="M41" s="13">
        <f t="shared" si="0"/>
        <v>0</v>
      </c>
      <c r="N41" s="13">
        <f t="shared" si="0"/>
        <v>0</v>
      </c>
      <c r="O41" s="13">
        <f t="shared" si="0"/>
        <v>0</v>
      </c>
      <c r="P41" s="13">
        <f t="shared" si="0"/>
        <v>0</v>
      </c>
      <c r="Q41" s="13">
        <f t="shared" si="0"/>
        <v>0</v>
      </c>
      <c r="R41" s="13">
        <f t="shared" si="0"/>
        <v>0</v>
      </c>
      <c r="S41" s="13">
        <f t="shared" si="0"/>
        <v>0</v>
      </c>
      <c r="T41" s="13">
        <f t="shared" si="0"/>
        <v>0</v>
      </c>
      <c r="U41" s="13">
        <f t="shared" si="0"/>
        <v>0</v>
      </c>
      <c r="V41" s="13">
        <f t="shared" si="0"/>
        <v>0</v>
      </c>
      <c r="W41" s="13">
        <f t="shared" si="0"/>
        <v>0</v>
      </c>
      <c r="X41" s="13">
        <f t="shared" si="0"/>
        <v>0</v>
      </c>
      <c r="Y41" s="13">
        <f t="shared" si="0"/>
        <v>0</v>
      </c>
      <c r="Z41" s="13">
        <f t="shared" si="0"/>
        <v>0</v>
      </c>
      <c r="AA41" s="13">
        <f t="shared" si="0"/>
        <v>0</v>
      </c>
      <c r="AB41" s="13">
        <f t="shared" si="0"/>
        <v>0</v>
      </c>
      <c r="AC41" s="13">
        <f t="shared" si="0"/>
        <v>0</v>
      </c>
      <c r="AD41" s="13">
        <f t="shared" si="0"/>
        <v>0</v>
      </c>
      <c r="AE41" s="13">
        <f t="shared" si="0"/>
        <v>0</v>
      </c>
      <c r="AF41" s="13">
        <f t="shared" si="0"/>
        <v>0</v>
      </c>
      <c r="AG41" s="13">
        <f t="shared" si="0"/>
        <v>0</v>
      </c>
      <c r="AH41" s="13">
        <f t="shared" si="0"/>
        <v>0</v>
      </c>
      <c r="AI41" s="13">
        <f t="shared" si="0"/>
        <v>0</v>
      </c>
      <c r="AJ41" s="13">
        <f t="shared" si="0"/>
        <v>0</v>
      </c>
      <c r="AK41" s="13">
        <f>COUNT(AK5:AK39)</f>
        <v>0</v>
      </c>
      <c r="AL41" s="13">
        <f t="shared" si="0"/>
        <v>0</v>
      </c>
      <c r="AM41" s="13">
        <f>COUNT(AM5:AM39)</f>
        <v>0</v>
      </c>
      <c r="AN41" s="13">
        <f>COUNT(AN5:AN39)</f>
        <v>0</v>
      </c>
      <c r="AO41" s="13">
        <f>COUNT(AO5:AO39)</f>
        <v>0</v>
      </c>
      <c r="AP41" s="13">
        <f t="shared" si="0"/>
        <v>0</v>
      </c>
      <c r="AQ41" s="13">
        <f>COUNT(AQ5:AQ39)</f>
        <v>0</v>
      </c>
      <c r="AR41" s="13">
        <f>COUNT(AR5:AR39)</f>
        <v>0</v>
      </c>
      <c r="AS41" s="13">
        <f>COUNT(AS5:AS39)</f>
        <v>0</v>
      </c>
      <c r="AT41" s="13">
        <f t="shared" si="0"/>
        <v>0</v>
      </c>
      <c r="AU41" s="13">
        <f t="shared" si="0"/>
        <v>0</v>
      </c>
      <c r="AV41" s="13">
        <f t="shared" si="0"/>
        <v>0</v>
      </c>
      <c r="AW41" s="13">
        <f t="shared" si="0"/>
        <v>0</v>
      </c>
      <c r="AX41" s="13">
        <f>COUNT(AX5:AX39)</f>
        <v>0</v>
      </c>
      <c r="AY41" s="13">
        <f t="shared" si="0"/>
        <v>0</v>
      </c>
      <c r="AZ41" s="13">
        <f t="shared" si="0"/>
        <v>0</v>
      </c>
      <c r="BA41" s="13">
        <f t="shared" si="0"/>
        <v>0</v>
      </c>
      <c r="BB41" s="13">
        <f t="shared" si="0"/>
        <v>0</v>
      </c>
      <c r="BC41" s="13">
        <f>COUNT(BC5:BC39)</f>
        <v>0</v>
      </c>
      <c r="BD41" s="13">
        <f t="shared" si="0"/>
        <v>0</v>
      </c>
      <c r="BE41" s="13">
        <f t="shared" si="0"/>
        <v>0</v>
      </c>
      <c r="BF41" s="13">
        <f>COUNT(BF5:BF39)</f>
        <v>0</v>
      </c>
      <c r="BG41" s="13">
        <f t="shared" si="0"/>
        <v>0</v>
      </c>
      <c r="BH41" s="13">
        <f>COUNT(BH5:BH39)</f>
        <v>0</v>
      </c>
      <c r="BI41" s="13">
        <f>COUNT(BI5:BI39)</f>
        <v>0</v>
      </c>
      <c r="BJ41" s="13">
        <f t="shared" si="0"/>
        <v>0</v>
      </c>
      <c r="BK41" s="13">
        <f>COUNT(BK5:BK39)</f>
        <v>0</v>
      </c>
      <c r="BL41" s="13">
        <f t="shared" si="0"/>
        <v>0</v>
      </c>
      <c r="BM41" s="13">
        <f>COUNT(BM5:BM39)</f>
        <v>0</v>
      </c>
      <c r="BN41" s="13">
        <f t="shared" si="0"/>
        <v>0</v>
      </c>
      <c r="BO41" s="13">
        <f>COUNT(BO5:BO39)</f>
        <v>0</v>
      </c>
      <c r="BP41" s="13">
        <f t="shared" ref="BP41:EA41" si="1">COUNT(BP5:BP39)</f>
        <v>0</v>
      </c>
      <c r="BQ41" s="13">
        <f t="shared" si="1"/>
        <v>0</v>
      </c>
      <c r="BR41" s="13">
        <f>COUNT(BR5:BR39)</f>
        <v>0</v>
      </c>
      <c r="BS41" s="13">
        <f>COUNT(BS5:BS39)</f>
        <v>0</v>
      </c>
      <c r="BT41" s="13">
        <f>COUNT(BT5:BT39)</f>
        <v>0</v>
      </c>
      <c r="BU41" s="13">
        <f>COUNT(BU5:BU39)</f>
        <v>0</v>
      </c>
      <c r="BV41" s="13">
        <f t="shared" si="1"/>
        <v>0</v>
      </c>
      <c r="BW41" s="13">
        <f>COUNT(BW5:BW39)</f>
        <v>0</v>
      </c>
      <c r="BX41" s="13">
        <f>COUNT(BX5:BX39)</f>
        <v>0</v>
      </c>
      <c r="BY41" s="13">
        <f t="shared" si="1"/>
        <v>0</v>
      </c>
      <c r="BZ41" s="13">
        <f>COUNT(BZ5:BZ39)</f>
        <v>0</v>
      </c>
      <c r="CA41" s="13">
        <f>COUNT(CA5:CA39)</f>
        <v>0</v>
      </c>
      <c r="CB41" s="13">
        <f>COUNT(CB5:CB39)</f>
        <v>0</v>
      </c>
      <c r="CC41" s="13">
        <f t="shared" si="1"/>
        <v>0</v>
      </c>
      <c r="CD41" s="13">
        <f>COUNT(CD5:CD39)</f>
        <v>0</v>
      </c>
      <c r="CE41" s="13">
        <f t="shared" si="1"/>
        <v>0</v>
      </c>
      <c r="CF41" s="13">
        <f t="shared" si="1"/>
        <v>0</v>
      </c>
      <c r="CG41" s="13">
        <f t="shared" si="1"/>
        <v>0</v>
      </c>
      <c r="CH41" s="13">
        <f t="shared" si="1"/>
        <v>0</v>
      </c>
      <c r="CI41" s="13">
        <f t="shared" si="1"/>
        <v>0</v>
      </c>
      <c r="CJ41" s="13">
        <f t="shared" si="1"/>
        <v>0</v>
      </c>
      <c r="CK41" s="13">
        <f t="shared" si="1"/>
        <v>0</v>
      </c>
      <c r="CL41" s="13">
        <f t="shared" si="1"/>
        <v>0</v>
      </c>
      <c r="CM41" s="13">
        <f t="shared" si="1"/>
        <v>0</v>
      </c>
      <c r="CN41" s="13">
        <f t="shared" si="1"/>
        <v>0</v>
      </c>
      <c r="CO41" s="13">
        <f t="shared" si="1"/>
        <v>0</v>
      </c>
      <c r="CP41" s="13">
        <f t="shared" si="1"/>
        <v>0</v>
      </c>
      <c r="CQ41" s="13">
        <f t="shared" si="1"/>
        <v>0</v>
      </c>
      <c r="CR41" s="13">
        <f t="shared" si="1"/>
        <v>0</v>
      </c>
      <c r="CS41" s="13">
        <f t="shared" si="1"/>
        <v>0</v>
      </c>
      <c r="CT41" s="13">
        <f t="shared" si="1"/>
        <v>0</v>
      </c>
      <c r="CU41" s="13">
        <f t="shared" si="1"/>
        <v>0</v>
      </c>
      <c r="CV41" s="13">
        <f>COUNT(CV5:CV39)</f>
        <v>0</v>
      </c>
      <c r="CW41" s="13">
        <f>COUNT(CW5:CW39)</f>
        <v>0</v>
      </c>
      <c r="CX41" s="13">
        <f t="shared" si="1"/>
        <v>0</v>
      </c>
      <c r="CY41" s="13">
        <f>COUNT(CY5:CY39)</f>
        <v>0</v>
      </c>
      <c r="CZ41" s="13">
        <f>COUNT(CZ5:CZ39)</f>
        <v>0</v>
      </c>
      <c r="DA41" s="13">
        <f t="shared" si="1"/>
        <v>0</v>
      </c>
      <c r="DB41" s="13">
        <f t="shared" si="1"/>
        <v>0</v>
      </c>
      <c r="DC41" s="13">
        <f t="shared" si="1"/>
        <v>0</v>
      </c>
      <c r="DD41" s="13">
        <f t="shared" si="1"/>
        <v>0</v>
      </c>
      <c r="DE41" s="13">
        <f>COUNT(DE5:DE39)</f>
        <v>0</v>
      </c>
      <c r="DF41" s="13">
        <f t="shared" si="1"/>
        <v>0</v>
      </c>
      <c r="DG41" s="13">
        <f>COUNT(DG5:DG39)</f>
        <v>0</v>
      </c>
      <c r="DH41" s="13">
        <f>COUNT(DH5:DH39)</f>
        <v>0</v>
      </c>
      <c r="DI41" s="13">
        <f>COUNT(DI5:DI39)</f>
        <v>0</v>
      </c>
      <c r="DJ41" s="13">
        <f t="shared" si="1"/>
        <v>0</v>
      </c>
      <c r="DK41" s="13">
        <f>COUNT(DK5:DK39)</f>
        <v>0</v>
      </c>
      <c r="DL41" s="13">
        <f t="shared" si="1"/>
        <v>0</v>
      </c>
      <c r="DM41" s="13">
        <f t="shared" si="1"/>
        <v>0</v>
      </c>
      <c r="DN41" s="13">
        <f>COUNT(DN5:DN39)</f>
        <v>0</v>
      </c>
      <c r="DO41" s="13">
        <f t="shared" si="1"/>
        <v>0</v>
      </c>
      <c r="DP41" s="13">
        <f t="shared" si="1"/>
        <v>0</v>
      </c>
      <c r="DQ41" s="13">
        <f t="shared" si="1"/>
        <v>0</v>
      </c>
      <c r="DR41" s="13">
        <f t="shared" si="1"/>
        <v>0</v>
      </c>
      <c r="DS41" s="13">
        <f t="shared" si="1"/>
        <v>0</v>
      </c>
      <c r="DT41" s="13">
        <f t="shared" si="1"/>
        <v>0</v>
      </c>
      <c r="DU41" s="13">
        <f t="shared" si="1"/>
        <v>0</v>
      </c>
      <c r="DV41" s="13">
        <f t="shared" si="1"/>
        <v>0</v>
      </c>
      <c r="DW41" s="13">
        <f t="shared" si="1"/>
        <v>0</v>
      </c>
      <c r="DX41" s="13">
        <f t="shared" si="1"/>
        <v>0</v>
      </c>
      <c r="DY41" s="13">
        <f t="shared" si="1"/>
        <v>0</v>
      </c>
      <c r="DZ41" s="13">
        <f t="shared" si="1"/>
        <v>0</v>
      </c>
      <c r="EA41" s="13">
        <f t="shared" si="1"/>
        <v>0</v>
      </c>
      <c r="EB41" s="13">
        <f>COUNT(EB5:EB39)</f>
        <v>0</v>
      </c>
    </row>
    <row r="42" spans="1:139" s="29" customFormat="1">
      <c r="EF42" s="13"/>
      <c r="EG42" s="13"/>
      <c r="EH42" s="13"/>
      <c r="EI42" s="13"/>
    </row>
    <row r="43" spans="1:139">
      <c r="A43" s="35" t="s">
        <v>503</v>
      </c>
      <c r="C43" s="37">
        <v>1</v>
      </c>
      <c r="D43" s="37"/>
    </row>
    <row r="45" spans="1:139">
      <c r="I45" s="34"/>
      <c r="J45" s="34"/>
    </row>
    <row r="46" spans="1:139">
      <c r="A46" s="35" t="s">
        <v>504</v>
      </c>
      <c r="C46" s="13">
        <f>SUM(B41:EB41)</f>
        <v>2</v>
      </c>
      <c r="Q46" s="146" t="s">
        <v>505</v>
      </c>
    </row>
    <row r="47" spans="1:139">
      <c r="Q47" s="147"/>
    </row>
    <row r="49" spans="1:132"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</row>
    <row r="50" spans="1:132">
      <c r="I50" s="34"/>
      <c r="J50" s="34"/>
    </row>
    <row r="51" spans="1:132">
      <c r="C51" s="38">
        <f>C46-1</f>
        <v>1</v>
      </c>
      <c r="D51" s="38"/>
      <c r="I51" s="34"/>
      <c r="J51" s="34"/>
    </row>
    <row r="52" spans="1:132">
      <c r="I52" s="34"/>
      <c r="J52" s="34"/>
    </row>
    <row r="53" spans="1:132">
      <c r="I53" s="34"/>
      <c r="J53" s="34"/>
    </row>
    <row r="54" spans="1:132">
      <c r="I54" s="34"/>
      <c r="J54" s="34"/>
    </row>
    <row r="55" spans="1:132">
      <c r="G55" s="39"/>
      <c r="I55" s="34"/>
      <c r="J55" s="34"/>
    </row>
    <row r="56" spans="1:132">
      <c r="A56" s="35" t="s">
        <v>506</v>
      </c>
      <c r="I56" s="34"/>
      <c r="J56" s="34"/>
    </row>
    <row r="57" spans="1:132">
      <c r="I57" s="34"/>
      <c r="J57" s="34"/>
    </row>
    <row r="58" spans="1:132">
      <c r="A58" s="13" t="s">
        <v>507</v>
      </c>
      <c r="B58" s="29">
        <f>AVERAGE(B5:B39)</f>
        <v>1.3919262332366602E-3</v>
      </c>
      <c r="C58" s="29" t="e">
        <f t="shared" ref="C58:BN58" si="2">AVERAGE(C5:C39)</f>
        <v>#DIV/0!</v>
      </c>
      <c r="D58" s="29" t="e">
        <f t="shared" si="2"/>
        <v>#DIV/0!</v>
      </c>
      <c r="E58" s="29" t="e">
        <f t="shared" si="2"/>
        <v>#DIV/0!</v>
      </c>
      <c r="F58" s="29" t="e">
        <f t="shared" si="2"/>
        <v>#DIV/0!</v>
      </c>
      <c r="G58" s="29" t="e">
        <f t="shared" si="2"/>
        <v>#DIV/0!</v>
      </c>
      <c r="H58" s="29" t="e">
        <f t="shared" si="2"/>
        <v>#DIV/0!</v>
      </c>
      <c r="I58" s="29" t="e">
        <f t="shared" si="2"/>
        <v>#DIV/0!</v>
      </c>
      <c r="J58" s="29" t="e">
        <f t="shared" si="2"/>
        <v>#DIV/0!</v>
      </c>
      <c r="K58" s="29" t="e">
        <f t="shared" si="2"/>
        <v>#DIV/0!</v>
      </c>
      <c r="L58" s="29" t="e">
        <f t="shared" si="2"/>
        <v>#DIV/0!</v>
      </c>
      <c r="M58" s="29" t="e">
        <f t="shared" si="2"/>
        <v>#DIV/0!</v>
      </c>
      <c r="N58" s="29" t="e">
        <f t="shared" si="2"/>
        <v>#DIV/0!</v>
      </c>
      <c r="O58" s="29" t="e">
        <f t="shared" si="2"/>
        <v>#DIV/0!</v>
      </c>
      <c r="P58" s="29" t="e">
        <f t="shared" si="2"/>
        <v>#DIV/0!</v>
      </c>
      <c r="Q58" s="29" t="e">
        <f t="shared" si="2"/>
        <v>#DIV/0!</v>
      </c>
      <c r="R58" s="29" t="e">
        <f t="shared" si="2"/>
        <v>#DIV/0!</v>
      </c>
      <c r="S58" s="29" t="e">
        <f t="shared" si="2"/>
        <v>#DIV/0!</v>
      </c>
      <c r="T58" s="29" t="e">
        <f t="shared" si="2"/>
        <v>#DIV/0!</v>
      </c>
      <c r="U58" s="29" t="e">
        <f t="shared" si="2"/>
        <v>#DIV/0!</v>
      </c>
      <c r="V58" s="29" t="e">
        <f t="shared" si="2"/>
        <v>#DIV/0!</v>
      </c>
      <c r="W58" s="29" t="e">
        <f t="shared" si="2"/>
        <v>#DIV/0!</v>
      </c>
      <c r="X58" s="29" t="e">
        <f t="shared" si="2"/>
        <v>#DIV/0!</v>
      </c>
      <c r="Y58" s="29" t="e">
        <f t="shared" si="2"/>
        <v>#DIV/0!</v>
      </c>
      <c r="Z58" s="29" t="e">
        <f t="shared" si="2"/>
        <v>#DIV/0!</v>
      </c>
      <c r="AA58" s="29" t="e">
        <f t="shared" si="2"/>
        <v>#DIV/0!</v>
      </c>
      <c r="AB58" s="29" t="e">
        <f t="shared" si="2"/>
        <v>#DIV/0!</v>
      </c>
      <c r="AC58" s="29" t="e">
        <f t="shared" si="2"/>
        <v>#DIV/0!</v>
      </c>
      <c r="AD58" s="29" t="e">
        <f t="shared" si="2"/>
        <v>#DIV/0!</v>
      </c>
      <c r="AE58" s="29" t="e">
        <f t="shared" si="2"/>
        <v>#DIV/0!</v>
      </c>
      <c r="AF58" s="29" t="e">
        <f t="shared" si="2"/>
        <v>#DIV/0!</v>
      </c>
      <c r="AG58" s="29" t="e">
        <f t="shared" si="2"/>
        <v>#DIV/0!</v>
      </c>
      <c r="AH58" s="29" t="e">
        <f t="shared" si="2"/>
        <v>#DIV/0!</v>
      </c>
      <c r="AI58" s="29" t="e">
        <f t="shared" si="2"/>
        <v>#DIV/0!</v>
      </c>
      <c r="AJ58" s="29" t="e">
        <f t="shared" si="2"/>
        <v>#DIV/0!</v>
      </c>
      <c r="AK58" s="29" t="e">
        <f t="shared" si="2"/>
        <v>#DIV/0!</v>
      </c>
      <c r="AL58" s="29" t="e">
        <f t="shared" si="2"/>
        <v>#DIV/0!</v>
      </c>
      <c r="AM58" s="29" t="e">
        <f t="shared" si="2"/>
        <v>#DIV/0!</v>
      </c>
      <c r="AN58" s="29" t="e">
        <f t="shared" si="2"/>
        <v>#DIV/0!</v>
      </c>
      <c r="AO58" s="29" t="e">
        <f t="shared" si="2"/>
        <v>#DIV/0!</v>
      </c>
      <c r="AP58" s="29" t="e">
        <f t="shared" si="2"/>
        <v>#DIV/0!</v>
      </c>
      <c r="AQ58" s="29" t="e">
        <f t="shared" si="2"/>
        <v>#DIV/0!</v>
      </c>
      <c r="AR58" s="29" t="e">
        <f t="shared" si="2"/>
        <v>#DIV/0!</v>
      </c>
      <c r="AS58" s="29" t="e">
        <f t="shared" si="2"/>
        <v>#DIV/0!</v>
      </c>
      <c r="AT58" s="29" t="e">
        <f t="shared" si="2"/>
        <v>#DIV/0!</v>
      </c>
      <c r="AU58" s="29" t="e">
        <f t="shared" si="2"/>
        <v>#DIV/0!</v>
      </c>
      <c r="AV58" s="29" t="e">
        <f t="shared" si="2"/>
        <v>#DIV/0!</v>
      </c>
      <c r="AW58" s="29" t="e">
        <f t="shared" si="2"/>
        <v>#DIV/0!</v>
      </c>
      <c r="AX58" s="29" t="e">
        <f t="shared" si="2"/>
        <v>#DIV/0!</v>
      </c>
      <c r="AY58" s="29" t="e">
        <f t="shared" si="2"/>
        <v>#DIV/0!</v>
      </c>
      <c r="AZ58" s="29" t="e">
        <f t="shared" si="2"/>
        <v>#DIV/0!</v>
      </c>
      <c r="BA58" s="29" t="e">
        <f t="shared" si="2"/>
        <v>#DIV/0!</v>
      </c>
      <c r="BB58" s="29" t="e">
        <f t="shared" si="2"/>
        <v>#DIV/0!</v>
      </c>
      <c r="BC58" s="29" t="e">
        <f t="shared" si="2"/>
        <v>#DIV/0!</v>
      </c>
      <c r="BD58" s="29" t="e">
        <f t="shared" si="2"/>
        <v>#DIV/0!</v>
      </c>
      <c r="BE58" s="29" t="e">
        <f t="shared" si="2"/>
        <v>#DIV/0!</v>
      </c>
      <c r="BF58" s="29" t="e">
        <f t="shared" si="2"/>
        <v>#DIV/0!</v>
      </c>
      <c r="BG58" s="29" t="e">
        <f t="shared" si="2"/>
        <v>#DIV/0!</v>
      </c>
      <c r="BH58" s="29" t="e">
        <f t="shared" si="2"/>
        <v>#DIV/0!</v>
      </c>
      <c r="BI58" s="29" t="e">
        <f t="shared" si="2"/>
        <v>#DIV/0!</v>
      </c>
      <c r="BJ58" s="29" t="e">
        <f t="shared" si="2"/>
        <v>#DIV/0!</v>
      </c>
      <c r="BK58" s="29" t="e">
        <f t="shared" si="2"/>
        <v>#DIV/0!</v>
      </c>
      <c r="BL58" s="29" t="e">
        <f t="shared" si="2"/>
        <v>#DIV/0!</v>
      </c>
      <c r="BM58" s="29" t="e">
        <f t="shared" si="2"/>
        <v>#DIV/0!</v>
      </c>
      <c r="BN58" s="29" t="e">
        <f t="shared" si="2"/>
        <v>#DIV/0!</v>
      </c>
      <c r="BO58" s="29" t="e">
        <f t="shared" ref="BO58:DZ58" si="3">AVERAGE(BO5:BO39)</f>
        <v>#DIV/0!</v>
      </c>
      <c r="BP58" s="29" t="e">
        <f t="shared" si="3"/>
        <v>#DIV/0!</v>
      </c>
      <c r="BQ58" s="29" t="e">
        <f t="shared" si="3"/>
        <v>#DIV/0!</v>
      </c>
      <c r="BR58" s="29" t="e">
        <f t="shared" si="3"/>
        <v>#DIV/0!</v>
      </c>
      <c r="BS58" s="29" t="e">
        <f t="shared" si="3"/>
        <v>#DIV/0!</v>
      </c>
      <c r="BT58" s="29" t="e">
        <f t="shared" si="3"/>
        <v>#DIV/0!</v>
      </c>
      <c r="BU58" s="29" t="e">
        <f t="shared" si="3"/>
        <v>#DIV/0!</v>
      </c>
      <c r="BV58" s="29" t="e">
        <f t="shared" si="3"/>
        <v>#DIV/0!</v>
      </c>
      <c r="BW58" s="29" t="e">
        <f t="shared" si="3"/>
        <v>#DIV/0!</v>
      </c>
      <c r="BX58" s="29" t="e">
        <f t="shared" si="3"/>
        <v>#DIV/0!</v>
      </c>
      <c r="BY58" s="29" t="e">
        <f t="shared" si="3"/>
        <v>#DIV/0!</v>
      </c>
      <c r="BZ58" s="29" t="e">
        <f t="shared" si="3"/>
        <v>#DIV/0!</v>
      </c>
      <c r="CA58" s="29" t="e">
        <f t="shared" si="3"/>
        <v>#DIV/0!</v>
      </c>
      <c r="CB58" s="29" t="e">
        <f t="shared" si="3"/>
        <v>#DIV/0!</v>
      </c>
      <c r="CC58" s="29" t="e">
        <f t="shared" si="3"/>
        <v>#DIV/0!</v>
      </c>
      <c r="CD58" s="29" t="e">
        <f t="shared" si="3"/>
        <v>#DIV/0!</v>
      </c>
      <c r="CE58" s="29" t="e">
        <f t="shared" si="3"/>
        <v>#DIV/0!</v>
      </c>
      <c r="CF58" s="29" t="e">
        <f t="shared" si="3"/>
        <v>#DIV/0!</v>
      </c>
      <c r="CG58" s="29" t="e">
        <f t="shared" si="3"/>
        <v>#DIV/0!</v>
      </c>
      <c r="CH58" s="29" t="e">
        <f t="shared" si="3"/>
        <v>#DIV/0!</v>
      </c>
      <c r="CI58" s="29" t="e">
        <f t="shared" si="3"/>
        <v>#DIV/0!</v>
      </c>
      <c r="CJ58" s="29" t="e">
        <f t="shared" si="3"/>
        <v>#DIV/0!</v>
      </c>
      <c r="CK58" s="29" t="e">
        <f t="shared" si="3"/>
        <v>#DIV/0!</v>
      </c>
      <c r="CL58" s="29" t="e">
        <f t="shared" si="3"/>
        <v>#DIV/0!</v>
      </c>
      <c r="CM58" s="29" t="e">
        <f t="shared" si="3"/>
        <v>#DIV/0!</v>
      </c>
      <c r="CN58" s="29" t="e">
        <f t="shared" si="3"/>
        <v>#DIV/0!</v>
      </c>
      <c r="CO58" s="29" t="e">
        <f t="shared" si="3"/>
        <v>#DIV/0!</v>
      </c>
      <c r="CP58" s="29" t="e">
        <f t="shared" si="3"/>
        <v>#DIV/0!</v>
      </c>
      <c r="CQ58" s="29" t="e">
        <f t="shared" si="3"/>
        <v>#DIV/0!</v>
      </c>
      <c r="CR58" s="29" t="e">
        <f t="shared" si="3"/>
        <v>#DIV/0!</v>
      </c>
      <c r="CS58" s="29" t="e">
        <f t="shared" si="3"/>
        <v>#DIV/0!</v>
      </c>
      <c r="CT58" s="29" t="e">
        <f t="shared" si="3"/>
        <v>#DIV/0!</v>
      </c>
      <c r="CU58" s="29" t="e">
        <f t="shared" si="3"/>
        <v>#DIV/0!</v>
      </c>
      <c r="CV58" s="29" t="e">
        <f t="shared" si="3"/>
        <v>#DIV/0!</v>
      </c>
      <c r="CW58" s="29" t="e">
        <f t="shared" si="3"/>
        <v>#DIV/0!</v>
      </c>
      <c r="CX58" s="29" t="e">
        <f t="shared" si="3"/>
        <v>#DIV/0!</v>
      </c>
      <c r="CY58" s="29" t="e">
        <f t="shared" si="3"/>
        <v>#DIV/0!</v>
      </c>
      <c r="CZ58" s="29" t="e">
        <f t="shared" si="3"/>
        <v>#DIV/0!</v>
      </c>
      <c r="DA58" s="29" t="e">
        <f t="shared" si="3"/>
        <v>#DIV/0!</v>
      </c>
      <c r="DB58" s="29" t="e">
        <f t="shared" si="3"/>
        <v>#DIV/0!</v>
      </c>
      <c r="DC58" s="29" t="e">
        <f t="shared" si="3"/>
        <v>#DIV/0!</v>
      </c>
      <c r="DD58" s="29" t="e">
        <f t="shared" si="3"/>
        <v>#DIV/0!</v>
      </c>
      <c r="DE58" s="29" t="e">
        <f t="shared" si="3"/>
        <v>#DIV/0!</v>
      </c>
      <c r="DF58" s="29" t="e">
        <f t="shared" si="3"/>
        <v>#DIV/0!</v>
      </c>
      <c r="DG58" s="29" t="e">
        <f t="shared" si="3"/>
        <v>#DIV/0!</v>
      </c>
      <c r="DH58" s="29" t="e">
        <f t="shared" si="3"/>
        <v>#DIV/0!</v>
      </c>
      <c r="DI58" s="29" t="e">
        <f t="shared" si="3"/>
        <v>#DIV/0!</v>
      </c>
      <c r="DJ58" s="29" t="e">
        <f t="shared" si="3"/>
        <v>#DIV/0!</v>
      </c>
      <c r="DK58" s="29" t="e">
        <f t="shared" si="3"/>
        <v>#DIV/0!</v>
      </c>
      <c r="DL58" s="29" t="e">
        <f t="shared" si="3"/>
        <v>#DIV/0!</v>
      </c>
      <c r="DM58" s="29" t="e">
        <f t="shared" si="3"/>
        <v>#DIV/0!</v>
      </c>
      <c r="DN58" s="29" t="e">
        <f t="shared" si="3"/>
        <v>#DIV/0!</v>
      </c>
      <c r="DO58" s="29" t="e">
        <f t="shared" si="3"/>
        <v>#DIV/0!</v>
      </c>
      <c r="DP58" s="29" t="e">
        <f t="shared" si="3"/>
        <v>#DIV/0!</v>
      </c>
      <c r="DQ58" s="29" t="e">
        <f t="shared" si="3"/>
        <v>#DIV/0!</v>
      </c>
      <c r="DR58" s="29" t="e">
        <f t="shared" si="3"/>
        <v>#DIV/0!</v>
      </c>
      <c r="DS58" s="29" t="e">
        <f t="shared" si="3"/>
        <v>#DIV/0!</v>
      </c>
      <c r="DT58" s="29" t="e">
        <f t="shared" si="3"/>
        <v>#DIV/0!</v>
      </c>
      <c r="DU58" s="29" t="e">
        <f t="shared" si="3"/>
        <v>#DIV/0!</v>
      </c>
      <c r="DV58" s="29" t="e">
        <f t="shared" si="3"/>
        <v>#DIV/0!</v>
      </c>
      <c r="DW58" s="29" t="e">
        <f t="shared" si="3"/>
        <v>#DIV/0!</v>
      </c>
      <c r="DX58" s="29" t="e">
        <f t="shared" si="3"/>
        <v>#DIV/0!</v>
      </c>
      <c r="DY58" s="29" t="e">
        <f t="shared" si="3"/>
        <v>#DIV/0!</v>
      </c>
      <c r="DZ58" s="29" t="e">
        <f t="shared" si="3"/>
        <v>#DIV/0!</v>
      </c>
      <c r="EA58" s="29" t="e">
        <f>AVERAGE(EA5:EA39)</f>
        <v>#DIV/0!</v>
      </c>
      <c r="EB58" s="29" t="e">
        <f>AVERAGE(EB5:EB39)</f>
        <v>#DIV/0!</v>
      </c>
    </row>
    <row r="59" spans="1:132">
      <c r="C59" s="34"/>
      <c r="G59" s="39"/>
      <c r="I59" s="34"/>
    </row>
    <row r="62" spans="1:132"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5" spans="1:11">
      <c r="C65" s="40">
        <f>AVERAGE(B5:EB39)</f>
        <v>1.3919262332366602E-3</v>
      </c>
      <c r="D65" s="29"/>
    </row>
    <row r="66" spans="1:11">
      <c r="A66" s="35" t="s">
        <v>508</v>
      </c>
    </row>
    <row r="70" spans="1:11">
      <c r="A70" s="35" t="s">
        <v>509</v>
      </c>
      <c r="B70" s="39"/>
      <c r="C70" s="40">
        <f>VAR(B5:EB39)</f>
        <v>7.0735822175492401E-11</v>
      </c>
      <c r="D70" s="40"/>
      <c r="E70" s="39"/>
      <c r="F70" s="39"/>
      <c r="G70" s="39"/>
      <c r="H70" s="39"/>
      <c r="I70" s="39"/>
      <c r="J70" s="39"/>
      <c r="K70" s="39"/>
    </row>
    <row r="76" spans="1:11">
      <c r="A76" s="13" t="s">
        <v>510</v>
      </c>
      <c r="C76" s="13">
        <v>3</v>
      </c>
    </row>
    <row r="79" spans="1:11">
      <c r="A79" s="13" t="s">
        <v>511</v>
      </c>
      <c r="C79" s="41">
        <f>1/C46+1/C76</f>
        <v>0.83333333333333326</v>
      </c>
      <c r="D79" s="41"/>
      <c r="E79" s="41"/>
      <c r="F79" s="41"/>
      <c r="G79" s="41"/>
      <c r="H79" s="41"/>
      <c r="I79" s="41"/>
      <c r="J79" s="41"/>
      <c r="K79" s="41"/>
    </row>
    <row r="80" spans="1:11">
      <c r="C80" s="41"/>
      <c r="D80" s="41"/>
      <c r="E80" s="41"/>
      <c r="F80" s="41"/>
      <c r="G80" s="41"/>
      <c r="H80" s="41"/>
      <c r="I80" s="41"/>
      <c r="J80" s="41"/>
      <c r="K80" s="41"/>
    </row>
    <row r="81" spans="1:11">
      <c r="C81" s="41"/>
      <c r="D81" s="41"/>
      <c r="E81" s="41"/>
      <c r="F81" s="41"/>
      <c r="G81" s="41"/>
      <c r="H81" s="41"/>
      <c r="I81" s="41"/>
      <c r="J81" s="41"/>
      <c r="K81" s="41"/>
    </row>
    <row r="82" spans="1:11">
      <c r="C82" s="41"/>
      <c r="D82" s="41"/>
      <c r="E82" s="41"/>
      <c r="F82" s="41"/>
      <c r="G82" s="41"/>
      <c r="H82" s="41"/>
      <c r="I82" s="41"/>
      <c r="J82" s="41"/>
      <c r="K82" s="41"/>
    </row>
    <row r="83" spans="1:11">
      <c r="A83" s="13" t="s">
        <v>512</v>
      </c>
      <c r="C83" s="40">
        <f>C70*C79</f>
        <v>5.8946518479576992E-11</v>
      </c>
      <c r="D83" s="40"/>
      <c r="E83" s="41"/>
      <c r="F83" s="41"/>
      <c r="G83" s="41"/>
      <c r="H83" s="41"/>
      <c r="I83" s="41"/>
      <c r="J83" s="41"/>
      <c r="K83" s="41"/>
    </row>
    <row r="89" spans="1:11">
      <c r="A89" s="35" t="s">
        <v>513</v>
      </c>
      <c r="C89" s="40">
        <f>SQRT(C83)</f>
        <v>7.6776636081282564E-6</v>
      </c>
    </row>
    <row r="92" spans="1:11">
      <c r="A92" s="35" t="s">
        <v>514</v>
      </c>
    </row>
    <row r="95" spans="1:11" ht="75">
      <c r="A95" s="13" t="s">
        <v>515</v>
      </c>
      <c r="B95" s="42" t="s">
        <v>516</v>
      </c>
      <c r="C95" s="154">
        <f>TINV(2*0.01,C51)</f>
        <v>31.820515948314124</v>
      </c>
      <c r="D95" s="2"/>
      <c r="K95" s="37"/>
    </row>
    <row r="98" spans="1:3">
      <c r="A98" s="13" t="s">
        <v>517</v>
      </c>
      <c r="C98" s="40">
        <f>C65+C95*C89</f>
        <v>1.6362334505248964E-3</v>
      </c>
    </row>
    <row r="102" spans="1:3">
      <c r="B102" s="45"/>
    </row>
    <row r="105" spans="1:3">
      <c r="B105" s="46"/>
    </row>
    <row r="109" spans="1:3">
      <c r="B109" s="46"/>
    </row>
    <row r="117" spans="4:4">
      <c r="D117" s="35"/>
    </row>
  </sheetData>
  <mergeCells count="2">
    <mergeCell ref="B1:L1"/>
    <mergeCell ref="Q46:Q47"/>
  </mergeCells>
  <pageMargins left="0.7" right="0.7" top="0.75" bottom="0.75" header="0.3" footer="0.3"/>
  <legacyDrawing r:id="rId1"/>
  <oleObjects>
    <oleObject progId="Equation.DSMT4" shapeId="7169" r:id="rId2"/>
    <oleObject progId="Equation.DSMT4" shapeId="7170" r:id="rId3"/>
    <oleObject progId="Equation.DSMT4" shapeId="7171" r:id="rId4"/>
    <oleObject progId="Equation.DSMT4" shapeId="7172" r:id="rId5"/>
    <oleObject progId="Equation.DSMT4" shapeId="7173" r:id="rId6"/>
    <oleObject progId="Equation.DSMT4" shapeId="7174" r:id="rId7"/>
    <oleObject progId="Equation.DSMT4" shapeId="7175" r:id="rId8"/>
    <oleObject progId="Equation.DSMT4" shapeId="7176" r:id="rId9"/>
    <oleObject progId="Equation.DSMT4" shapeId="7177" r:id="rId10"/>
    <oleObject progId="Equation.DSMT4" shapeId="7178" r:id="rId1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EP289"/>
  <sheetViews>
    <sheetView workbookViewId="0">
      <selection activeCell="A7" sqref="A7"/>
    </sheetView>
  </sheetViews>
  <sheetFormatPr defaultRowHeight="12.75"/>
  <cols>
    <col min="1" max="1" width="12.42578125" style="51" bestFit="1" customWidth="1"/>
    <col min="2" max="2" width="9.85546875" style="51" bestFit="1" customWidth="1"/>
    <col min="3" max="3" width="37" style="51" bestFit="1" customWidth="1"/>
    <col min="4" max="4" width="13.7109375" style="51" bestFit="1" customWidth="1"/>
    <col min="5" max="5" width="20.42578125" style="51" bestFit="1" customWidth="1"/>
    <col min="6" max="6" width="18.85546875" style="128" bestFit="1" customWidth="1"/>
    <col min="7" max="7" width="19.85546875" style="51" bestFit="1" customWidth="1"/>
    <col min="8" max="8" width="21.140625" style="51" bestFit="1" customWidth="1"/>
    <col min="9" max="9" width="29.42578125" style="51" bestFit="1" customWidth="1"/>
    <col min="10" max="10" width="18.140625" style="51" bestFit="1" customWidth="1"/>
    <col min="11" max="11" width="15" style="51" bestFit="1" customWidth="1"/>
    <col min="12" max="12" width="57" style="51" bestFit="1" customWidth="1"/>
    <col min="13" max="13" width="14.140625" style="51" bestFit="1" customWidth="1"/>
    <col min="14" max="14" width="18.28515625" style="51" bestFit="1" customWidth="1"/>
    <col min="15" max="15" width="18.5703125" style="51" bestFit="1" customWidth="1"/>
    <col min="16" max="16" width="15.7109375" style="51" bestFit="1" customWidth="1"/>
    <col min="17" max="17" width="19.85546875" style="51" bestFit="1" customWidth="1"/>
    <col min="18" max="18" width="20.140625" style="51" bestFit="1" customWidth="1"/>
    <col min="19" max="19" width="11.28515625" style="51" bestFit="1" customWidth="1"/>
    <col min="20" max="20" width="15.42578125" style="51" bestFit="1" customWidth="1"/>
    <col min="21" max="21" width="15.7109375" style="51" bestFit="1" customWidth="1"/>
    <col min="22" max="22" width="19.42578125" style="51" bestFit="1" customWidth="1"/>
    <col min="23" max="23" width="23.5703125" style="51" bestFit="1" customWidth="1"/>
    <col min="24" max="24" width="23.85546875" style="51" bestFit="1" customWidth="1"/>
    <col min="25" max="25" width="15.28515625" style="51" bestFit="1" customWidth="1"/>
    <col min="26" max="26" width="19.42578125" style="51" bestFit="1" customWidth="1"/>
    <col min="27" max="27" width="19.7109375" style="51" bestFit="1" customWidth="1"/>
    <col min="28" max="28" width="21.42578125" style="51" bestFit="1" customWidth="1"/>
    <col min="29" max="29" width="25.5703125" style="51" bestFit="1" customWidth="1"/>
    <col min="30" max="30" width="25.85546875" style="51" bestFit="1" customWidth="1"/>
    <col min="31" max="31" width="18.85546875" style="51" bestFit="1" customWidth="1"/>
    <col min="32" max="32" width="23" style="51" bestFit="1" customWidth="1"/>
    <col min="33" max="33" width="23.28515625" style="51" bestFit="1" customWidth="1"/>
    <col min="34" max="34" width="21.140625" style="51" bestFit="1" customWidth="1"/>
    <col min="35" max="35" width="25.28515625" style="51" bestFit="1" customWidth="1"/>
    <col min="36" max="36" width="25.7109375" style="51" bestFit="1" customWidth="1"/>
    <col min="37" max="37" width="16.85546875" style="51" bestFit="1" customWidth="1"/>
    <col min="38" max="38" width="21" style="138" bestFit="1" customWidth="1"/>
    <col min="39" max="39" width="21.42578125" style="51" bestFit="1" customWidth="1"/>
    <col min="40" max="40" width="9.28515625" style="51" bestFit="1" customWidth="1"/>
    <col min="41" max="41" width="13.42578125" style="51" bestFit="1" customWidth="1"/>
    <col min="42" max="42" width="13.7109375" style="51" bestFit="1" customWidth="1"/>
    <col min="43" max="43" width="23.140625" style="51" bestFit="1" customWidth="1"/>
    <col min="44" max="44" width="27.28515625" style="51" bestFit="1" customWidth="1"/>
    <col min="45" max="45" width="27.5703125" style="51" bestFit="1" customWidth="1"/>
    <col min="46" max="46" width="19" style="51" bestFit="1" customWidth="1"/>
    <col min="47" max="47" width="23.42578125" style="51" bestFit="1" customWidth="1"/>
    <col min="48" max="48" width="13.140625" style="51" bestFit="1" customWidth="1"/>
    <col min="49" max="49" width="17.28515625" style="51" bestFit="1" customWidth="1"/>
    <col min="50" max="50" width="17.5703125" style="51" bestFit="1" customWidth="1"/>
    <col min="51" max="51" width="12" style="51" bestFit="1" customWidth="1"/>
    <col min="52" max="52" width="13.140625" style="51" bestFit="1" customWidth="1"/>
    <col min="53" max="53" width="13.42578125" style="51" bestFit="1" customWidth="1"/>
    <col min="54" max="54" width="14" style="51" bestFit="1" customWidth="1"/>
    <col min="55" max="55" width="18.140625" style="51" bestFit="1" customWidth="1"/>
    <col min="56" max="56" width="18.42578125" style="51" bestFit="1" customWidth="1"/>
    <col min="57" max="57" width="22.28515625" style="51" bestFit="1" customWidth="1"/>
    <col min="58" max="58" width="26.42578125" style="51" bestFit="1" customWidth="1"/>
    <col min="59" max="59" width="26.7109375" style="51" bestFit="1" customWidth="1"/>
    <col min="60" max="60" width="12" style="51" bestFit="1" customWidth="1"/>
    <col min="61" max="61" width="13.42578125" style="51" bestFit="1" customWidth="1"/>
    <col min="62" max="62" width="12.5703125" style="51" bestFit="1" customWidth="1"/>
    <col min="63" max="63" width="16.7109375" style="51" bestFit="1" customWidth="1"/>
    <col min="64" max="64" width="17" style="51" bestFit="1" customWidth="1"/>
    <col min="65" max="65" width="13.85546875" style="51" bestFit="1" customWidth="1"/>
    <col min="66" max="66" width="18" style="51" bestFit="1" customWidth="1"/>
    <col min="67" max="67" width="18.28515625" style="51" bestFit="1" customWidth="1"/>
    <col min="68" max="69" width="12" style="51" bestFit="1" customWidth="1"/>
    <col min="70" max="70" width="11.5703125" style="51" bestFit="1" customWidth="1"/>
    <col min="71" max="71" width="29" style="51" bestFit="1" customWidth="1"/>
    <col min="72" max="72" width="33.140625" style="51" bestFit="1" customWidth="1"/>
    <col min="73" max="73" width="33.42578125" style="51" bestFit="1" customWidth="1"/>
    <col min="74" max="74" width="38.42578125" style="51" bestFit="1" customWidth="1"/>
    <col min="75" max="75" width="42.5703125" style="51" bestFit="1" customWidth="1"/>
    <col min="76" max="76" width="42.85546875" style="51" bestFit="1" customWidth="1"/>
    <col min="77" max="77" width="40.140625" style="51" bestFit="1" customWidth="1"/>
    <col min="78" max="78" width="44.28515625" style="51" bestFit="1" customWidth="1"/>
    <col min="79" max="79" width="44.5703125" style="51" bestFit="1" customWidth="1"/>
    <col min="80" max="80" width="39.5703125" style="51" bestFit="1" customWidth="1"/>
    <col min="81" max="81" width="43.7109375" style="51" bestFit="1" customWidth="1"/>
    <col min="82" max="82" width="44" style="51" bestFit="1" customWidth="1"/>
    <col min="83" max="84" width="15.5703125" style="51" bestFit="1" customWidth="1"/>
    <col min="85" max="85" width="12.7109375" style="51" bestFit="1" customWidth="1"/>
    <col min="86" max="86" width="14.85546875" style="51" bestFit="1" customWidth="1"/>
    <col min="87" max="87" width="53.28515625" style="51" bestFit="1" customWidth="1"/>
    <col min="88" max="88" width="12.7109375" style="51" bestFit="1" customWidth="1"/>
    <col min="89" max="89" width="14.85546875" style="51" bestFit="1" customWidth="1"/>
    <col min="90" max="90" width="53.28515625" style="51" bestFit="1" customWidth="1"/>
    <col min="91" max="91" width="12.7109375" style="51" bestFit="1" customWidth="1"/>
    <col min="92" max="92" width="14.85546875" style="51" bestFit="1" customWidth="1"/>
    <col min="93" max="93" width="53.28515625" style="51" bestFit="1" customWidth="1"/>
    <col min="94" max="94" width="12.7109375" style="51" bestFit="1" customWidth="1"/>
    <col min="95" max="95" width="14.85546875" style="51" bestFit="1" customWidth="1"/>
    <col min="96" max="96" width="25.7109375" style="51" bestFit="1" customWidth="1"/>
    <col min="97" max="97" width="12.7109375" style="51" bestFit="1" customWidth="1"/>
    <col min="98" max="98" width="14.85546875" style="51" bestFit="1" customWidth="1"/>
    <col min="99" max="99" width="24.5703125" style="51" bestFit="1" customWidth="1"/>
    <col min="100" max="100" width="12.7109375" style="51" bestFit="1" customWidth="1"/>
    <col min="101" max="101" width="14.85546875" style="51" bestFit="1" customWidth="1"/>
    <col min="102" max="102" width="28" style="51" bestFit="1" customWidth="1"/>
    <col min="103" max="103" width="12.7109375" style="51" bestFit="1" customWidth="1"/>
    <col min="104" max="104" width="14.85546875" style="51" bestFit="1" customWidth="1"/>
    <col min="105" max="105" width="16.7109375" style="51" bestFit="1" customWidth="1"/>
    <col min="106" max="106" width="12.7109375" style="51" bestFit="1" customWidth="1"/>
    <col min="107" max="107" width="14.85546875" style="51" bestFit="1" customWidth="1"/>
    <col min="108" max="108" width="13.5703125" style="51" bestFit="1" customWidth="1"/>
    <col min="109" max="109" width="12.7109375" style="51" bestFit="1" customWidth="1"/>
    <col min="110" max="110" width="15.85546875" style="51" bestFit="1" customWidth="1"/>
    <col min="111" max="111" width="14.5703125" style="51" bestFit="1" customWidth="1"/>
    <col min="112" max="112" width="13.85546875" style="51" bestFit="1" customWidth="1"/>
    <col min="113" max="113" width="15.85546875" style="51" bestFit="1" customWidth="1"/>
    <col min="114" max="114" width="14.5703125" style="51" bestFit="1" customWidth="1"/>
    <col min="115" max="115" width="13.85546875" style="51" bestFit="1" customWidth="1"/>
    <col min="116" max="116" width="15.85546875" style="51" bestFit="1" customWidth="1"/>
    <col min="117" max="117" width="14.5703125" style="51" bestFit="1" customWidth="1"/>
    <col min="118" max="118" width="13.85546875" style="51" bestFit="1" customWidth="1"/>
    <col min="119" max="16384" width="9.140625" style="51"/>
  </cols>
  <sheetData>
    <row r="1" spans="1:146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4" t="s">
        <v>560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6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</row>
    <row r="2" spans="1:146" s="1" customFormat="1">
      <c r="F2" s="113"/>
      <c r="H2" s="47" t="s">
        <v>118</v>
      </c>
      <c r="I2" s="47" t="s">
        <v>119</v>
      </c>
      <c r="J2" s="47" t="s">
        <v>119</v>
      </c>
      <c r="K2" s="47" t="s">
        <v>118</v>
      </c>
      <c r="N2" s="54" t="s">
        <v>120</v>
      </c>
      <c r="O2" s="54" t="s">
        <v>121</v>
      </c>
      <c r="P2" s="114"/>
      <c r="Q2" s="54" t="s">
        <v>120</v>
      </c>
      <c r="R2" s="54" t="s">
        <v>121</v>
      </c>
      <c r="S2" s="114"/>
      <c r="T2" s="54" t="s">
        <v>120</v>
      </c>
      <c r="U2" s="54" t="s">
        <v>121</v>
      </c>
      <c r="V2" s="114"/>
      <c r="W2" s="54" t="s">
        <v>120</v>
      </c>
      <c r="X2" s="54" t="s">
        <v>121</v>
      </c>
      <c r="Y2" s="114"/>
      <c r="Z2" s="54" t="s">
        <v>120</v>
      </c>
      <c r="AA2" s="54" t="s">
        <v>121</v>
      </c>
      <c r="AB2" s="114"/>
      <c r="AC2" s="54" t="s">
        <v>120</v>
      </c>
      <c r="AD2" s="54" t="s">
        <v>121</v>
      </c>
      <c r="AE2" s="114"/>
      <c r="AF2" s="54" t="s">
        <v>120</v>
      </c>
      <c r="AG2" s="54" t="s">
        <v>121</v>
      </c>
      <c r="AH2" s="114"/>
      <c r="AI2" s="54" t="s">
        <v>120</v>
      </c>
      <c r="AJ2" s="54" t="s">
        <v>121</v>
      </c>
      <c r="AK2" s="114"/>
      <c r="AL2" s="115" t="s">
        <v>120</v>
      </c>
      <c r="AM2" s="54" t="s">
        <v>121</v>
      </c>
      <c r="AN2" s="114"/>
      <c r="AO2" s="54" t="s">
        <v>120</v>
      </c>
      <c r="AP2" s="54" t="s">
        <v>121</v>
      </c>
      <c r="AQ2" s="114"/>
      <c r="AR2" s="54" t="s">
        <v>120</v>
      </c>
      <c r="AS2" s="54" t="s">
        <v>121</v>
      </c>
      <c r="AT2" s="114"/>
      <c r="AU2" s="54" t="s">
        <v>120</v>
      </c>
      <c r="AV2" s="114"/>
      <c r="AW2" s="54" t="s">
        <v>120</v>
      </c>
      <c r="AX2" s="54" t="s">
        <v>121</v>
      </c>
      <c r="AY2" s="114"/>
      <c r="AZ2" s="54" t="s">
        <v>120</v>
      </c>
      <c r="BA2" s="54" t="s">
        <v>121</v>
      </c>
      <c r="BB2" s="114"/>
      <c r="BC2" s="54" t="s">
        <v>120</v>
      </c>
      <c r="BD2" s="54" t="s">
        <v>121</v>
      </c>
      <c r="BE2" s="114"/>
      <c r="BF2" s="54" t="s">
        <v>120</v>
      </c>
      <c r="BG2" s="54" t="s">
        <v>121</v>
      </c>
      <c r="BH2" s="114"/>
      <c r="BI2" s="54" t="s">
        <v>120</v>
      </c>
      <c r="BJ2" s="54"/>
      <c r="BK2" s="54" t="s">
        <v>120</v>
      </c>
      <c r="BL2" s="54" t="s">
        <v>121</v>
      </c>
      <c r="BM2" s="114"/>
      <c r="BN2" s="54" t="s">
        <v>120</v>
      </c>
      <c r="BO2" s="54" t="s">
        <v>121</v>
      </c>
      <c r="BP2" s="114"/>
      <c r="BQ2" s="54" t="s">
        <v>120</v>
      </c>
      <c r="BR2" s="54" t="s">
        <v>121</v>
      </c>
      <c r="BS2" s="114"/>
      <c r="BT2" s="54" t="s">
        <v>120</v>
      </c>
      <c r="BU2" s="54" t="s">
        <v>121</v>
      </c>
      <c r="BV2" s="114"/>
      <c r="BW2" s="54" t="s">
        <v>120</v>
      </c>
      <c r="BX2" s="54" t="s">
        <v>121</v>
      </c>
      <c r="BY2" s="114"/>
      <c r="BZ2" s="54" t="s">
        <v>120</v>
      </c>
      <c r="CA2" s="54" t="s">
        <v>121</v>
      </c>
      <c r="CB2" s="114"/>
      <c r="CC2" s="54" t="s">
        <v>120</v>
      </c>
      <c r="CD2" s="54" t="s">
        <v>121</v>
      </c>
      <c r="CE2" s="114"/>
    </row>
    <row r="3" spans="1:146">
      <c r="A3" s="3" t="s">
        <v>122</v>
      </c>
      <c r="B3" s="3">
        <v>10849</v>
      </c>
      <c r="C3" s="3" t="s">
        <v>442</v>
      </c>
      <c r="D3" s="3" t="s">
        <v>245</v>
      </c>
      <c r="E3" s="3" t="s">
        <v>393</v>
      </c>
      <c r="F3" s="55">
        <v>1</v>
      </c>
      <c r="G3" s="3" t="s">
        <v>126</v>
      </c>
      <c r="H3" s="48">
        <v>45</v>
      </c>
      <c r="I3" s="48">
        <v>371.91187187999998</v>
      </c>
      <c r="J3" s="48">
        <v>616.82539682539698</v>
      </c>
      <c r="K3" s="48">
        <v>58.241647960066203</v>
      </c>
      <c r="L3" s="49">
        <v>1.2942588435570299</v>
      </c>
      <c r="M3" s="3" t="s">
        <v>137</v>
      </c>
      <c r="N3" s="50">
        <v>4.5214271787999999E-2</v>
      </c>
      <c r="O3" s="50">
        <v>0.47885511682167597</v>
      </c>
      <c r="P3" s="50" t="s">
        <v>129</v>
      </c>
      <c r="Q3" s="50">
        <v>4.5214271787999999E-2</v>
      </c>
      <c r="R3" s="50">
        <v>0.47885511682167597</v>
      </c>
      <c r="S3" s="50" t="s">
        <v>129</v>
      </c>
      <c r="T3" s="50">
        <v>4.5214271787999999E-2</v>
      </c>
      <c r="U3" s="50">
        <v>0.47885511682167597</v>
      </c>
      <c r="V3" s="50" t="s">
        <v>129</v>
      </c>
      <c r="W3" s="50">
        <v>4.5214271787999999E-2</v>
      </c>
      <c r="X3" s="50">
        <v>0.47885511682167597</v>
      </c>
      <c r="Y3" s="50" t="s">
        <v>129</v>
      </c>
      <c r="Z3" s="50">
        <v>5.1745222158000002E-2</v>
      </c>
      <c r="AA3" s="50">
        <v>0.54802307814695295</v>
      </c>
      <c r="AB3" s="50" t="s">
        <v>129</v>
      </c>
      <c r="AC3" s="50">
        <v>4.5214271787999999E-2</v>
      </c>
      <c r="AD3" s="50">
        <v>0.47885511682167597</v>
      </c>
      <c r="AE3" s="50" t="s">
        <v>129</v>
      </c>
      <c r="AF3" s="50">
        <v>7.1338073266000002E-2</v>
      </c>
      <c r="AG3" s="50">
        <v>0.75552696210160097</v>
      </c>
      <c r="AH3" s="50" t="s">
        <v>129</v>
      </c>
      <c r="AI3" s="50">
        <v>4.5214271787999999E-2</v>
      </c>
      <c r="AJ3" s="50">
        <v>0.47885511682167597</v>
      </c>
      <c r="AK3" s="50" t="s">
        <v>129</v>
      </c>
      <c r="AL3" s="63">
        <v>1.3142791798097499E-4</v>
      </c>
      <c r="AM3" s="50">
        <v>1.3919262332366599E-3</v>
      </c>
      <c r="AN3" s="50" t="s">
        <v>128</v>
      </c>
      <c r="AO3" s="50">
        <v>4.5214271787999999E-2</v>
      </c>
      <c r="AP3" s="50">
        <v>0.47885511682167597</v>
      </c>
      <c r="AQ3" s="50" t="s">
        <v>129</v>
      </c>
      <c r="AR3" s="50">
        <v>7.4854738848999999E-2</v>
      </c>
      <c r="AS3" s="50">
        <v>0.79277124896009599</v>
      </c>
      <c r="AT3" s="50" t="s">
        <v>129</v>
      </c>
      <c r="AU3" s="50">
        <v>6.1752766510000001E-6</v>
      </c>
      <c r="AV3" s="50" t="s">
        <v>129</v>
      </c>
      <c r="AW3" s="50">
        <v>0.18085708715000001</v>
      </c>
      <c r="AX3" s="50">
        <v>1.91542046726552</v>
      </c>
      <c r="AY3" s="50" t="s">
        <v>129</v>
      </c>
      <c r="AZ3" s="50">
        <v>4.5214271787999999E-2</v>
      </c>
      <c r="BA3" s="50">
        <v>0.47885511682167597</v>
      </c>
      <c r="BB3" s="50" t="s">
        <v>129</v>
      </c>
      <c r="BC3" s="50">
        <v>5.6999999999999996E-6</v>
      </c>
      <c r="BD3" s="50">
        <v>6.0367535690533097E-5</v>
      </c>
      <c r="BE3" s="50" t="s">
        <v>129</v>
      </c>
      <c r="BF3" s="50">
        <v>6.3802361301000005E-2</v>
      </c>
      <c r="BG3" s="50">
        <v>0.67571777596112403</v>
      </c>
      <c r="BH3" s="50" t="s">
        <v>129</v>
      </c>
      <c r="BI3" s="50">
        <v>1.00333333333333E-3</v>
      </c>
      <c r="BJ3" s="50" t="s">
        <v>128</v>
      </c>
      <c r="BK3" s="50">
        <v>0.77869023635000001</v>
      </c>
      <c r="BL3" s="50">
        <v>8.2469492341628605</v>
      </c>
      <c r="BM3" s="50" t="s">
        <v>129</v>
      </c>
      <c r="BN3" s="50">
        <v>0.14066662333999999</v>
      </c>
      <c r="BO3" s="50">
        <v>1.48977147455162</v>
      </c>
      <c r="BP3" s="50" t="s">
        <v>129</v>
      </c>
      <c r="BQ3" s="50">
        <v>0.26626182274999999</v>
      </c>
      <c r="BR3" s="50">
        <v>2.8199245768222898</v>
      </c>
      <c r="BS3" s="50" t="s">
        <v>129</v>
      </c>
      <c r="BT3" s="50"/>
      <c r="BU3" s="50"/>
      <c r="BV3" s="50"/>
      <c r="BW3" s="50"/>
      <c r="BX3" s="50"/>
      <c r="BY3" s="50"/>
      <c r="BZ3" s="50"/>
      <c r="CA3" s="50"/>
      <c r="CB3" s="50"/>
      <c r="CC3" s="50">
        <v>1.6926244140090801E-3</v>
      </c>
      <c r="CD3" s="50">
        <v>1.7926239425151001E-2</v>
      </c>
      <c r="CE3" s="50" t="s">
        <v>128</v>
      </c>
      <c r="CF3" s="3" t="s">
        <v>130</v>
      </c>
      <c r="CG3" s="51" t="s">
        <v>237</v>
      </c>
      <c r="CH3" s="52">
        <v>29221</v>
      </c>
    </row>
    <row r="4" spans="1:146">
      <c r="A4" s="3" t="s">
        <v>122</v>
      </c>
      <c r="B4" s="3">
        <v>60</v>
      </c>
      <c r="C4" s="3" t="s">
        <v>134</v>
      </c>
      <c r="D4" s="3" t="s">
        <v>135</v>
      </c>
      <c r="E4" s="3" t="s">
        <v>136</v>
      </c>
      <c r="F4" s="55">
        <v>1</v>
      </c>
      <c r="G4" s="3" t="s">
        <v>126</v>
      </c>
      <c r="H4" s="48">
        <v>83.6</v>
      </c>
      <c r="I4" s="48">
        <v>845.1</v>
      </c>
      <c r="J4" s="48">
        <v>17536.066666666698</v>
      </c>
      <c r="K4" s="48">
        <v>1573.3333333333301</v>
      </c>
      <c r="L4" s="49">
        <v>18.819776714513601</v>
      </c>
      <c r="M4" s="3" t="s">
        <v>137</v>
      </c>
      <c r="N4" s="50">
        <v>7.7699999999999994E-9</v>
      </c>
      <c r="O4" s="50"/>
      <c r="P4" s="50" t="s">
        <v>129</v>
      </c>
      <c r="Q4" s="50">
        <v>3.1899999999999999E-9</v>
      </c>
      <c r="R4" s="50"/>
      <c r="S4" s="50" t="s">
        <v>129</v>
      </c>
      <c r="T4" s="50">
        <v>1.03E-8</v>
      </c>
      <c r="U4" s="50"/>
      <c r="V4" s="50" t="s">
        <v>129</v>
      </c>
      <c r="W4" s="50">
        <v>4.4299999999999998E-9</v>
      </c>
      <c r="X4" s="50"/>
      <c r="Y4" s="50" t="s">
        <v>129</v>
      </c>
      <c r="Z4" s="50">
        <v>3.48E-9</v>
      </c>
      <c r="AA4" s="50"/>
      <c r="AB4" s="50" t="s">
        <v>129</v>
      </c>
      <c r="AC4" s="50">
        <v>8.0100000000000003E-9</v>
      </c>
      <c r="AD4" s="50"/>
      <c r="AE4" s="50" t="s">
        <v>129</v>
      </c>
      <c r="AF4" s="50">
        <v>5.93E-9</v>
      </c>
      <c r="AG4" s="50"/>
      <c r="AH4" s="50" t="s">
        <v>129</v>
      </c>
      <c r="AI4" s="50">
        <v>4.1500000000000001E-8</v>
      </c>
      <c r="AJ4" s="50"/>
      <c r="AK4" s="50" t="s">
        <v>129</v>
      </c>
      <c r="AL4" s="63">
        <v>5.1461483000741104E-4</v>
      </c>
      <c r="AM4" s="50">
        <v>5.7357965889821699E-3</v>
      </c>
      <c r="AN4" s="50" t="s">
        <v>128</v>
      </c>
      <c r="AO4" s="50">
        <v>5.8800000000000004E-9</v>
      </c>
      <c r="AP4" s="50"/>
      <c r="AQ4" s="50" t="s">
        <v>128</v>
      </c>
      <c r="AR4" s="50">
        <v>6.0200000000000003E-9</v>
      </c>
      <c r="AS4" s="50"/>
      <c r="AT4" s="50" t="s">
        <v>129</v>
      </c>
      <c r="AU4" s="50">
        <v>1.9399999999999999E-7</v>
      </c>
      <c r="AV4" s="50" t="s">
        <v>129</v>
      </c>
      <c r="AW4" s="50">
        <v>3.5100000000000003E-8</v>
      </c>
      <c r="AX4" s="50"/>
      <c r="AY4" s="50" t="s">
        <v>129</v>
      </c>
      <c r="AZ4" s="50">
        <v>2.62E-8</v>
      </c>
      <c r="BA4" s="50"/>
      <c r="BB4" s="50" t="s">
        <v>129</v>
      </c>
      <c r="BC4" s="50">
        <v>1.3602687264150201E-6</v>
      </c>
      <c r="BD4" s="50">
        <v>1.51612900874972E-5</v>
      </c>
      <c r="BE4" s="50" t="s">
        <v>129</v>
      </c>
      <c r="BF4" s="50">
        <v>5.0199999999999996E-9</v>
      </c>
      <c r="BG4" s="50"/>
      <c r="BH4" s="50" t="s">
        <v>129</v>
      </c>
      <c r="BI4" s="50">
        <v>2.04E-4</v>
      </c>
      <c r="BJ4" s="50" t="s">
        <v>128</v>
      </c>
      <c r="BK4" s="50">
        <v>2.4400000000000001E-7</v>
      </c>
      <c r="BL4" s="50"/>
      <c r="BM4" s="50" t="s">
        <v>129</v>
      </c>
      <c r="BN4" s="50">
        <v>1.6299999999999999E-7</v>
      </c>
      <c r="BO4" s="50"/>
      <c r="BP4" s="50" t="s">
        <v>129</v>
      </c>
      <c r="BQ4" s="50">
        <v>4.5599999999999998E-8</v>
      </c>
      <c r="BR4" s="50"/>
      <c r="BS4" s="50" t="s">
        <v>129</v>
      </c>
      <c r="BT4" s="50"/>
      <c r="BU4" s="50"/>
      <c r="BV4" s="50"/>
      <c r="BW4" s="50"/>
      <c r="BX4" s="50"/>
      <c r="BY4" s="50"/>
      <c r="BZ4" s="50"/>
      <c r="CA4" s="50"/>
      <c r="CB4" s="50"/>
      <c r="CC4" s="50">
        <v>3.1231985075929502E-4</v>
      </c>
      <c r="CD4" s="50">
        <v>3.4810561806599902E-3</v>
      </c>
      <c r="CE4" s="50" t="s">
        <v>128</v>
      </c>
      <c r="CF4" s="3" t="s">
        <v>130</v>
      </c>
      <c r="CG4" s="51" t="s">
        <v>138</v>
      </c>
    </row>
    <row r="5" spans="1:146">
      <c r="A5" s="3" t="s">
        <v>122</v>
      </c>
      <c r="B5" s="3">
        <v>1943</v>
      </c>
      <c r="C5" s="3" t="s">
        <v>244</v>
      </c>
      <c r="D5" s="3" t="s">
        <v>245</v>
      </c>
      <c r="E5" s="3" t="s">
        <v>158</v>
      </c>
      <c r="F5" s="55">
        <v>1</v>
      </c>
      <c r="G5" s="3" t="s">
        <v>126</v>
      </c>
      <c r="H5" s="48">
        <v>60.7</v>
      </c>
      <c r="I5" s="48">
        <v>747.2</v>
      </c>
      <c r="J5" s="48">
        <v>680.91111111111104</v>
      </c>
      <c r="K5" s="48">
        <v>54.458801627955303</v>
      </c>
      <c r="L5" s="49">
        <v>0.89717959848361295</v>
      </c>
      <c r="M5" s="3" t="s">
        <v>137</v>
      </c>
      <c r="N5" s="50">
        <v>8.7490610503E-7</v>
      </c>
      <c r="O5" s="50">
        <v>1.0958978202860601E-5</v>
      </c>
      <c r="P5" s="50" t="s">
        <v>129</v>
      </c>
      <c r="Q5" s="50">
        <v>8.2679517868000001E-7</v>
      </c>
      <c r="R5" s="50">
        <v>1.03563460002073E-5</v>
      </c>
      <c r="S5" s="50" t="s">
        <v>129</v>
      </c>
      <c r="T5" s="50">
        <v>4.3745305251000002E-7</v>
      </c>
      <c r="U5" s="50">
        <v>5.47948910136768E-6</v>
      </c>
      <c r="V5" s="50" t="s">
        <v>129</v>
      </c>
      <c r="W5" s="50">
        <v>4.3745305251000002E-7</v>
      </c>
      <c r="X5" s="50">
        <v>5.47948910136768E-6</v>
      </c>
      <c r="Y5" s="50" t="s">
        <v>129</v>
      </c>
      <c r="Z5" s="50">
        <v>8.7490610503E-7</v>
      </c>
      <c r="AA5" s="50">
        <v>1.0958978202860601E-5</v>
      </c>
      <c r="AB5" s="50" t="s">
        <v>129</v>
      </c>
      <c r="AC5" s="50">
        <v>4.3745305251000002E-7</v>
      </c>
      <c r="AD5" s="50">
        <v>5.47948910136768E-6</v>
      </c>
      <c r="AE5" s="50" t="s">
        <v>129</v>
      </c>
      <c r="AF5" s="50">
        <v>4.3745305251000002E-7</v>
      </c>
      <c r="AG5" s="50">
        <v>5.47948910136768E-6</v>
      </c>
      <c r="AH5" s="50" t="s">
        <v>129</v>
      </c>
      <c r="AI5" s="50">
        <v>8.7490610503E-7</v>
      </c>
      <c r="AJ5" s="50">
        <v>1.0958978202860601E-5</v>
      </c>
      <c r="AK5" s="50" t="s">
        <v>129</v>
      </c>
      <c r="AL5" s="63">
        <v>5.2494206227718095E-4</v>
      </c>
      <c r="AM5" s="50">
        <v>6.6372288227380203E-3</v>
      </c>
      <c r="AN5" s="50" t="s">
        <v>128</v>
      </c>
      <c r="AO5" s="50">
        <v>4.3745305251000002E-7</v>
      </c>
      <c r="AP5" s="50">
        <v>5.47948910136768E-6</v>
      </c>
      <c r="AQ5" s="50" t="s">
        <v>129</v>
      </c>
      <c r="AR5" s="50">
        <v>4.3745305251000002E-7</v>
      </c>
      <c r="AS5" s="50">
        <v>5.47948910136768E-6</v>
      </c>
      <c r="AT5" s="50" t="s">
        <v>129</v>
      </c>
      <c r="AU5" s="50">
        <v>2.0412894817000001E-5</v>
      </c>
      <c r="AV5" s="50" t="s">
        <v>129</v>
      </c>
      <c r="AW5" s="50">
        <v>4.3745305251000002E-7</v>
      </c>
      <c r="AX5" s="50">
        <v>5.47948910136768E-6</v>
      </c>
      <c r="AY5" s="50" t="s">
        <v>129</v>
      </c>
      <c r="AZ5" s="50">
        <v>4.3745305251000002E-7</v>
      </c>
      <c r="BA5" s="50">
        <v>5.47948910136768E-6</v>
      </c>
      <c r="BB5" s="50" t="s">
        <v>129</v>
      </c>
      <c r="BC5" s="50">
        <v>1.397430953621E-5</v>
      </c>
      <c r="BD5" s="50">
        <v>1.7338469357533999E-4</v>
      </c>
      <c r="BE5" s="50" t="s">
        <v>128</v>
      </c>
      <c r="BF5" s="50">
        <v>8.7490610503E-7</v>
      </c>
      <c r="BG5" s="50">
        <v>1.0958978202860601E-5</v>
      </c>
      <c r="BH5" s="50" t="s">
        <v>129</v>
      </c>
      <c r="BI5" s="50">
        <v>3.3330000000000001E-5</v>
      </c>
      <c r="BJ5" s="50" t="s">
        <v>128</v>
      </c>
      <c r="BK5" s="50">
        <v>8.7490610503E-7</v>
      </c>
      <c r="BL5" s="50">
        <v>1.0958978202860601E-5</v>
      </c>
      <c r="BM5" s="50" t="s">
        <v>129</v>
      </c>
      <c r="BN5" s="50">
        <v>4.3745305251000002E-7</v>
      </c>
      <c r="BO5" s="50">
        <v>5.47948910136768E-6</v>
      </c>
      <c r="BP5" s="50" t="s">
        <v>129</v>
      </c>
      <c r="BQ5" s="50">
        <v>8.7490610503E-7</v>
      </c>
      <c r="BR5" s="50">
        <v>1.0958978202860601E-5</v>
      </c>
      <c r="BS5" s="50" t="s">
        <v>129</v>
      </c>
      <c r="BT5" s="50"/>
      <c r="BU5" s="50"/>
      <c r="BV5" s="50"/>
      <c r="BW5" s="50"/>
      <c r="BX5" s="50"/>
      <c r="BY5" s="50"/>
      <c r="BZ5" s="50"/>
      <c r="CA5" s="50"/>
      <c r="CB5" s="50"/>
      <c r="CC5" s="50">
        <v>2.48336648323384E-3</v>
      </c>
      <c r="CD5" s="50">
        <v>2.9763859181844599E-2</v>
      </c>
      <c r="CE5" s="50" t="s">
        <v>128</v>
      </c>
      <c r="CF5" s="3" t="s">
        <v>130</v>
      </c>
      <c r="CG5" s="51" t="s">
        <v>138</v>
      </c>
      <c r="CH5" s="52">
        <v>26451</v>
      </c>
    </row>
    <row r="6" spans="1:146">
      <c r="A6" s="116" t="s">
        <v>122</v>
      </c>
      <c r="B6" s="117">
        <v>8224</v>
      </c>
      <c r="C6" s="116" t="s">
        <v>557</v>
      </c>
      <c r="D6" s="116" t="s">
        <v>254</v>
      </c>
      <c r="E6" s="116" t="s">
        <v>136</v>
      </c>
      <c r="F6" s="118">
        <v>1</v>
      </c>
      <c r="G6" s="116" t="s">
        <v>126</v>
      </c>
      <c r="H6" s="117">
        <v>243.5</v>
      </c>
      <c r="I6" s="117">
        <v>2560</v>
      </c>
      <c r="J6" s="119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1"/>
      <c r="AK6" s="122"/>
      <c r="AL6" s="65">
        <v>8.0800000000000002E-4</v>
      </c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2"/>
      <c r="BA6" s="120"/>
      <c r="BB6" s="122"/>
      <c r="BC6" s="120"/>
      <c r="BD6" s="120"/>
      <c r="BE6" s="120"/>
      <c r="BF6" s="122"/>
      <c r="BG6" s="122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2"/>
      <c r="CA6" s="122"/>
      <c r="CB6" s="122"/>
      <c r="CC6" s="120"/>
      <c r="CD6" s="120"/>
      <c r="CE6" s="120"/>
      <c r="CF6" s="116" t="s">
        <v>130</v>
      </c>
      <c r="CG6" s="116" t="s">
        <v>237</v>
      </c>
      <c r="CH6" s="123">
        <v>29921</v>
      </c>
      <c r="CI6" s="116" t="s">
        <v>518</v>
      </c>
      <c r="CJ6" s="116" t="s">
        <v>518</v>
      </c>
      <c r="CK6" s="53"/>
      <c r="CL6" s="116" t="s">
        <v>518</v>
      </c>
      <c r="CM6" s="116" t="s">
        <v>518</v>
      </c>
      <c r="CN6" s="53"/>
      <c r="CO6" s="116" t="s">
        <v>518</v>
      </c>
      <c r="CP6" s="116" t="s">
        <v>518</v>
      </c>
      <c r="CQ6" s="53"/>
      <c r="CR6" s="116" t="s">
        <v>518</v>
      </c>
      <c r="CS6" s="116" t="s">
        <v>518</v>
      </c>
      <c r="CT6" s="53"/>
      <c r="CU6" s="116" t="s">
        <v>518</v>
      </c>
      <c r="CV6" s="116" t="s">
        <v>518</v>
      </c>
      <c r="CW6" s="53"/>
      <c r="CX6" s="116" t="s">
        <v>518</v>
      </c>
      <c r="CY6" s="116" t="s">
        <v>518</v>
      </c>
      <c r="CZ6" s="53"/>
      <c r="DA6" s="116" t="s">
        <v>518</v>
      </c>
      <c r="DB6" s="116" t="s">
        <v>518</v>
      </c>
      <c r="DC6" s="53"/>
      <c r="DD6" s="116" t="s">
        <v>518</v>
      </c>
      <c r="DE6" s="116" t="s">
        <v>518</v>
      </c>
      <c r="DF6" s="53"/>
      <c r="DG6" s="116" t="s">
        <v>518</v>
      </c>
      <c r="DH6" s="116" t="s">
        <v>518</v>
      </c>
      <c r="DI6" s="53"/>
      <c r="DJ6" s="116" t="s">
        <v>518</v>
      </c>
      <c r="DK6" s="116" t="s">
        <v>518</v>
      </c>
      <c r="DL6" s="53"/>
      <c r="DM6" s="116" t="s">
        <v>518</v>
      </c>
      <c r="DN6" s="116" t="s">
        <v>518</v>
      </c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</row>
    <row r="7" spans="1:146">
      <c r="A7" s="116" t="s">
        <v>122</v>
      </c>
      <c r="B7" s="117">
        <v>55749</v>
      </c>
      <c r="C7" s="116" t="s">
        <v>480</v>
      </c>
      <c r="D7" s="116" t="s">
        <v>342</v>
      </c>
      <c r="E7" s="116" t="s">
        <v>481</v>
      </c>
      <c r="F7" s="118">
        <v>1</v>
      </c>
      <c r="G7" s="116" t="s">
        <v>126</v>
      </c>
      <c r="H7" s="117">
        <v>119</v>
      </c>
      <c r="I7" s="117">
        <v>1304</v>
      </c>
      <c r="J7" s="119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4"/>
      <c r="AK7" s="122"/>
      <c r="AL7" s="65">
        <v>1E-3</v>
      </c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16" t="s">
        <v>152</v>
      </c>
      <c r="CG7" s="116" t="s">
        <v>153</v>
      </c>
      <c r="CH7" s="123">
        <v>38808</v>
      </c>
      <c r="CI7" s="116" t="s">
        <v>170</v>
      </c>
      <c r="CJ7" s="116" t="s">
        <v>185</v>
      </c>
      <c r="CK7" s="123">
        <v>40179</v>
      </c>
      <c r="CL7" s="116" t="s">
        <v>132</v>
      </c>
      <c r="CM7" s="116" t="s">
        <v>482</v>
      </c>
      <c r="CN7" s="123">
        <v>38808</v>
      </c>
      <c r="CO7" s="116" t="s">
        <v>130</v>
      </c>
      <c r="CP7" s="116" t="s">
        <v>186</v>
      </c>
      <c r="CQ7" s="123">
        <v>38808</v>
      </c>
      <c r="CR7" s="116" t="s">
        <v>518</v>
      </c>
      <c r="CS7" s="116" t="s">
        <v>518</v>
      </c>
      <c r="CT7" s="53"/>
      <c r="CU7" s="116" t="s">
        <v>518</v>
      </c>
      <c r="CV7" s="116" t="s">
        <v>518</v>
      </c>
      <c r="CW7" s="53"/>
      <c r="CX7" s="116" t="s">
        <v>518</v>
      </c>
      <c r="CY7" s="116" t="s">
        <v>518</v>
      </c>
      <c r="CZ7" s="53"/>
      <c r="DA7" s="116" t="s">
        <v>518</v>
      </c>
      <c r="DB7" s="116" t="s">
        <v>518</v>
      </c>
      <c r="DC7" s="53"/>
      <c r="DD7" s="116" t="s">
        <v>518</v>
      </c>
      <c r="DE7" s="116" t="s">
        <v>518</v>
      </c>
      <c r="DF7" s="53"/>
      <c r="DG7" s="116" t="s">
        <v>518</v>
      </c>
      <c r="DH7" s="116" t="s">
        <v>518</v>
      </c>
      <c r="DI7" s="53"/>
      <c r="DJ7" s="116" t="s">
        <v>518</v>
      </c>
      <c r="DK7" s="116" t="s">
        <v>518</v>
      </c>
      <c r="DL7" s="53"/>
      <c r="DM7" s="116" t="s">
        <v>518</v>
      </c>
      <c r="DN7" s="116" t="s">
        <v>518</v>
      </c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</row>
    <row r="8" spans="1:146">
      <c r="A8" s="3" t="s">
        <v>122</v>
      </c>
      <c r="B8" s="3">
        <v>10784</v>
      </c>
      <c r="C8" s="3" t="s">
        <v>440</v>
      </c>
      <c r="D8" s="3" t="s">
        <v>342</v>
      </c>
      <c r="E8" s="3" t="s">
        <v>441</v>
      </c>
      <c r="F8" s="55">
        <v>1</v>
      </c>
      <c r="G8" s="3" t="s">
        <v>177</v>
      </c>
      <c r="H8" s="48">
        <v>44</v>
      </c>
      <c r="I8" s="48">
        <v>635</v>
      </c>
      <c r="J8" s="48">
        <v>547.17999999999995</v>
      </c>
      <c r="K8" s="48">
        <v>44.393333333333302</v>
      </c>
      <c r="L8" s="49">
        <v>1.00893939393939</v>
      </c>
      <c r="M8" s="3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63">
        <v>1.3638426439279601E-3</v>
      </c>
      <c r="AM8" s="50">
        <v>1.68204623616083E-2</v>
      </c>
      <c r="AN8" s="50" t="s">
        <v>128</v>
      </c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>
        <v>2.8192144353098899E-5</v>
      </c>
      <c r="BD8" s="50">
        <v>3.44850880994834E-4</v>
      </c>
      <c r="BE8" s="50" t="s">
        <v>128</v>
      </c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3" t="s">
        <v>130</v>
      </c>
      <c r="CG8" s="51" t="s">
        <v>186</v>
      </c>
      <c r="CH8" s="52">
        <v>33025</v>
      </c>
      <c r="CI8" s="51" t="s">
        <v>170</v>
      </c>
      <c r="CJ8" s="51" t="s">
        <v>185</v>
      </c>
      <c r="CK8" s="52">
        <v>40148</v>
      </c>
    </row>
    <row r="9" spans="1:146">
      <c r="A9" s="116" t="s">
        <v>122</v>
      </c>
      <c r="B9" s="117">
        <v>298</v>
      </c>
      <c r="C9" s="116" t="s">
        <v>166</v>
      </c>
      <c r="D9" s="116" t="s">
        <v>147</v>
      </c>
      <c r="E9" s="116" t="s">
        <v>169</v>
      </c>
      <c r="F9" s="118">
        <v>1</v>
      </c>
      <c r="G9" s="116" t="s">
        <v>126</v>
      </c>
      <c r="H9" s="117">
        <v>913</v>
      </c>
      <c r="I9" s="117">
        <v>9061</v>
      </c>
      <c r="J9" s="119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4"/>
      <c r="AK9" s="122"/>
      <c r="AL9" s="65">
        <v>1.8E-3</v>
      </c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2"/>
      <c r="BA9" s="122"/>
      <c r="BB9" s="122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2"/>
      <c r="CA9" s="122"/>
      <c r="CB9" s="122"/>
      <c r="CC9" s="120"/>
      <c r="CD9" s="120"/>
      <c r="CE9" s="120"/>
      <c r="CF9" s="116" t="s">
        <v>170</v>
      </c>
      <c r="CG9" s="116" t="s">
        <v>171</v>
      </c>
      <c r="CH9" s="123">
        <v>39692</v>
      </c>
      <c r="CI9" s="116" t="s">
        <v>130</v>
      </c>
      <c r="CJ9" s="116" t="s">
        <v>138</v>
      </c>
      <c r="CK9" s="123">
        <v>31747</v>
      </c>
      <c r="CL9" s="116" t="s">
        <v>132</v>
      </c>
      <c r="CM9" s="116" t="s">
        <v>133</v>
      </c>
      <c r="CN9" s="123">
        <v>31747</v>
      </c>
      <c r="CO9" s="116" t="s">
        <v>518</v>
      </c>
      <c r="CP9" s="116" t="s">
        <v>518</v>
      </c>
      <c r="CQ9" s="53"/>
      <c r="CR9" s="116" t="s">
        <v>518</v>
      </c>
      <c r="CS9" s="116" t="s">
        <v>518</v>
      </c>
      <c r="CT9" s="53"/>
      <c r="CU9" s="116" t="s">
        <v>518</v>
      </c>
      <c r="CV9" s="116" t="s">
        <v>518</v>
      </c>
      <c r="CW9" s="53"/>
      <c r="CX9" s="116" t="s">
        <v>518</v>
      </c>
      <c r="CY9" s="116" t="s">
        <v>518</v>
      </c>
      <c r="CZ9" s="53"/>
      <c r="DA9" s="116" t="s">
        <v>518</v>
      </c>
      <c r="DB9" s="116" t="s">
        <v>518</v>
      </c>
      <c r="DC9" s="53"/>
      <c r="DD9" s="116" t="s">
        <v>518</v>
      </c>
      <c r="DE9" s="116" t="s">
        <v>518</v>
      </c>
      <c r="DF9" s="53"/>
      <c r="DG9" s="116" t="s">
        <v>518</v>
      </c>
      <c r="DH9" s="116" t="s">
        <v>518</v>
      </c>
      <c r="DI9" s="53"/>
      <c r="DJ9" s="116" t="s">
        <v>518</v>
      </c>
      <c r="DK9" s="116" t="s">
        <v>518</v>
      </c>
      <c r="DL9" s="53"/>
      <c r="DM9" s="116" t="s">
        <v>518</v>
      </c>
      <c r="DN9" s="116" t="s">
        <v>518</v>
      </c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</row>
    <row r="10" spans="1:146">
      <c r="A10" s="116" t="s">
        <v>122</v>
      </c>
      <c r="B10" s="117">
        <v>56224</v>
      </c>
      <c r="C10" s="116" t="s">
        <v>483</v>
      </c>
      <c r="D10" s="116" t="s">
        <v>254</v>
      </c>
      <c r="E10" s="116" t="s">
        <v>484</v>
      </c>
      <c r="F10" s="118">
        <v>1</v>
      </c>
      <c r="G10" s="116" t="s">
        <v>126</v>
      </c>
      <c r="H10" s="117">
        <v>242</v>
      </c>
      <c r="I10" s="117">
        <v>2112</v>
      </c>
      <c r="J10" s="119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4"/>
      <c r="AK10" s="122"/>
      <c r="AL10" s="65">
        <v>1.8766666666666699E-3</v>
      </c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2"/>
      <c r="BA10" s="122"/>
      <c r="BB10" s="122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2"/>
      <c r="CA10" s="122"/>
      <c r="CB10" s="122"/>
      <c r="CC10" s="120"/>
      <c r="CD10" s="120"/>
      <c r="CE10" s="120"/>
      <c r="CF10" s="116" t="s">
        <v>152</v>
      </c>
      <c r="CG10" s="116" t="s">
        <v>153</v>
      </c>
      <c r="CH10" s="123">
        <v>39508</v>
      </c>
      <c r="CI10" s="116" t="s">
        <v>170</v>
      </c>
      <c r="CJ10" s="116" t="s">
        <v>185</v>
      </c>
      <c r="CK10" s="123">
        <v>39508</v>
      </c>
      <c r="CL10" s="116" t="s">
        <v>132</v>
      </c>
      <c r="CM10" s="116" t="s">
        <v>159</v>
      </c>
      <c r="CN10" s="123">
        <v>39508</v>
      </c>
      <c r="CO10" s="116" t="s">
        <v>130</v>
      </c>
      <c r="CP10" s="116" t="s">
        <v>186</v>
      </c>
      <c r="CQ10" s="123">
        <v>39448</v>
      </c>
      <c r="CR10" s="116" t="s">
        <v>518</v>
      </c>
      <c r="CS10" s="116" t="s">
        <v>518</v>
      </c>
      <c r="CT10" s="53"/>
      <c r="CU10" s="116" t="s">
        <v>518</v>
      </c>
      <c r="CV10" s="116" t="s">
        <v>518</v>
      </c>
      <c r="CW10" s="53"/>
      <c r="CX10" s="116" t="s">
        <v>518</v>
      </c>
      <c r="CY10" s="116" t="s">
        <v>518</v>
      </c>
      <c r="CZ10" s="53"/>
      <c r="DA10" s="116" t="s">
        <v>518</v>
      </c>
      <c r="DB10" s="116" t="s">
        <v>518</v>
      </c>
      <c r="DC10" s="53"/>
      <c r="DD10" s="116" t="s">
        <v>518</v>
      </c>
      <c r="DE10" s="116" t="s">
        <v>518</v>
      </c>
      <c r="DF10" s="53"/>
      <c r="DG10" s="116" t="s">
        <v>518</v>
      </c>
      <c r="DH10" s="116" t="s">
        <v>518</v>
      </c>
      <c r="DI10" s="53"/>
      <c r="DJ10" s="116" t="s">
        <v>518</v>
      </c>
      <c r="DK10" s="116" t="s">
        <v>518</v>
      </c>
      <c r="DL10" s="53"/>
      <c r="DM10" s="116" t="s">
        <v>518</v>
      </c>
      <c r="DN10" s="116" t="s">
        <v>518</v>
      </c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</row>
    <row r="11" spans="1:146">
      <c r="A11" s="116" t="s">
        <v>122</v>
      </c>
      <c r="B11" s="117">
        <v>6641</v>
      </c>
      <c r="C11" s="116" t="s">
        <v>552</v>
      </c>
      <c r="D11" s="116" t="s">
        <v>547</v>
      </c>
      <c r="E11" s="116" t="s">
        <v>125</v>
      </c>
      <c r="F11" s="118">
        <v>1</v>
      </c>
      <c r="G11" s="116" t="s">
        <v>126</v>
      </c>
      <c r="H11" s="117">
        <v>853</v>
      </c>
      <c r="I11" s="117">
        <v>8700</v>
      </c>
      <c r="J11" s="119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0"/>
      <c r="AJ11" s="124"/>
      <c r="AK11" s="122"/>
      <c r="AL11" s="65">
        <v>2E-3</v>
      </c>
      <c r="AM11" s="122"/>
      <c r="AN11" s="122"/>
      <c r="AO11" s="122"/>
      <c r="AP11" s="122"/>
      <c r="AQ11" s="122"/>
      <c r="AR11" s="120"/>
      <c r="AS11" s="120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0"/>
      <c r="BG11" s="120"/>
      <c r="BH11" s="122"/>
      <c r="BI11" s="122"/>
      <c r="BJ11" s="122"/>
      <c r="BK11" s="122"/>
      <c r="BL11" s="122"/>
      <c r="BM11" s="122"/>
      <c r="BN11" s="122"/>
      <c r="BO11" s="122"/>
      <c r="BP11" s="122"/>
      <c r="BQ11" s="120"/>
      <c r="BR11" s="120"/>
      <c r="BS11" s="120"/>
      <c r="BT11" s="120"/>
      <c r="BU11" s="120"/>
      <c r="BV11" s="120"/>
      <c r="BW11" s="122"/>
      <c r="BX11" s="122"/>
      <c r="BY11" s="122"/>
      <c r="BZ11" s="120"/>
      <c r="CA11" s="120"/>
      <c r="CB11" s="120"/>
      <c r="CC11" s="120"/>
      <c r="CD11" s="120"/>
      <c r="CE11" s="120"/>
      <c r="CF11" s="116" t="s">
        <v>130</v>
      </c>
      <c r="CG11" s="116" t="s">
        <v>292</v>
      </c>
      <c r="CH11" s="53"/>
      <c r="CI11" s="116" t="s">
        <v>518</v>
      </c>
      <c r="CJ11" s="116" t="s">
        <v>518</v>
      </c>
      <c r="CK11" s="53"/>
      <c r="CL11" s="116" t="s">
        <v>518</v>
      </c>
      <c r="CM11" s="116" t="s">
        <v>518</v>
      </c>
      <c r="CN11" s="53"/>
      <c r="CO11" s="116" t="s">
        <v>518</v>
      </c>
      <c r="CP11" s="116" t="s">
        <v>518</v>
      </c>
      <c r="CQ11" s="53"/>
      <c r="CR11" s="116" t="s">
        <v>518</v>
      </c>
      <c r="CS11" s="116" t="s">
        <v>518</v>
      </c>
      <c r="CT11" s="53"/>
      <c r="CU11" s="116" t="s">
        <v>518</v>
      </c>
      <c r="CV11" s="116" t="s">
        <v>518</v>
      </c>
      <c r="CW11" s="53"/>
      <c r="CX11" s="116" t="s">
        <v>518</v>
      </c>
      <c r="CY11" s="116" t="s">
        <v>518</v>
      </c>
      <c r="CZ11" s="53"/>
      <c r="DA11" s="116" t="s">
        <v>518</v>
      </c>
      <c r="DB11" s="116" t="s">
        <v>518</v>
      </c>
      <c r="DC11" s="53"/>
      <c r="DD11" s="116" t="s">
        <v>518</v>
      </c>
      <c r="DE11" s="116" t="s">
        <v>518</v>
      </c>
      <c r="DF11" s="53"/>
      <c r="DG11" s="116" t="s">
        <v>518</v>
      </c>
      <c r="DH11" s="116" t="s">
        <v>518</v>
      </c>
      <c r="DI11" s="53"/>
      <c r="DJ11" s="116" t="s">
        <v>518</v>
      </c>
      <c r="DK11" s="116" t="s">
        <v>518</v>
      </c>
      <c r="DL11" s="53"/>
      <c r="DM11" s="116" t="s">
        <v>518</v>
      </c>
      <c r="DN11" s="116" t="s">
        <v>518</v>
      </c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</row>
    <row r="12" spans="1:146">
      <c r="A12" s="116" t="s">
        <v>122</v>
      </c>
      <c r="B12" s="117">
        <v>298</v>
      </c>
      <c r="C12" s="116" t="s">
        <v>166</v>
      </c>
      <c r="D12" s="116" t="s">
        <v>147</v>
      </c>
      <c r="E12" s="116" t="s">
        <v>167</v>
      </c>
      <c r="F12" s="118">
        <v>1</v>
      </c>
      <c r="G12" s="116" t="s">
        <v>126</v>
      </c>
      <c r="H12" s="117">
        <v>890</v>
      </c>
      <c r="I12" s="117">
        <v>9061</v>
      </c>
      <c r="J12" s="119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4"/>
      <c r="AK12" s="122"/>
      <c r="AL12" s="65">
        <v>2.2000000000000001E-3</v>
      </c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2"/>
      <c r="BG12" s="122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2"/>
      <c r="CA12" s="122"/>
      <c r="CB12" s="122"/>
      <c r="CC12" s="120"/>
      <c r="CD12" s="120"/>
      <c r="CE12" s="120"/>
      <c r="CF12" s="116" t="s">
        <v>130</v>
      </c>
      <c r="CG12" s="116" t="s">
        <v>138</v>
      </c>
      <c r="CH12" s="123">
        <v>31382</v>
      </c>
      <c r="CI12" s="116" t="s">
        <v>132</v>
      </c>
      <c r="CJ12" s="116" t="s">
        <v>133</v>
      </c>
      <c r="CK12" s="123">
        <v>31382</v>
      </c>
      <c r="CL12" s="116" t="s">
        <v>518</v>
      </c>
      <c r="CM12" s="116" t="s">
        <v>518</v>
      </c>
      <c r="CN12" s="53"/>
      <c r="CO12" s="116" t="s">
        <v>518</v>
      </c>
      <c r="CP12" s="116" t="s">
        <v>518</v>
      </c>
      <c r="CQ12" s="53"/>
      <c r="CR12" s="116" t="s">
        <v>518</v>
      </c>
      <c r="CS12" s="116" t="s">
        <v>518</v>
      </c>
      <c r="CT12" s="53"/>
      <c r="CU12" s="116" t="s">
        <v>518</v>
      </c>
      <c r="CV12" s="116" t="s">
        <v>518</v>
      </c>
      <c r="CW12" s="53"/>
      <c r="CX12" s="116" t="s">
        <v>518</v>
      </c>
      <c r="CY12" s="116" t="s">
        <v>518</v>
      </c>
      <c r="CZ12" s="53"/>
      <c r="DA12" s="116" t="s">
        <v>518</v>
      </c>
      <c r="DB12" s="116" t="s">
        <v>518</v>
      </c>
      <c r="DC12" s="53"/>
      <c r="DD12" s="116" t="s">
        <v>518</v>
      </c>
      <c r="DE12" s="116" t="s">
        <v>518</v>
      </c>
      <c r="DF12" s="53"/>
      <c r="DG12" s="116" t="s">
        <v>518</v>
      </c>
      <c r="DH12" s="116" t="s">
        <v>518</v>
      </c>
      <c r="DI12" s="53"/>
      <c r="DJ12" s="116" t="s">
        <v>518</v>
      </c>
      <c r="DK12" s="116" t="s">
        <v>518</v>
      </c>
      <c r="DL12" s="53"/>
      <c r="DM12" s="116" t="s">
        <v>518</v>
      </c>
      <c r="DN12" s="116" t="s">
        <v>518</v>
      </c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</row>
    <row r="13" spans="1:146">
      <c r="A13" s="3" t="s">
        <v>122</v>
      </c>
      <c r="B13" s="3">
        <v>10676</v>
      </c>
      <c r="C13" s="3" t="s">
        <v>428</v>
      </c>
      <c r="D13" s="3" t="s">
        <v>277</v>
      </c>
      <c r="E13" s="3" t="s">
        <v>174</v>
      </c>
      <c r="F13" s="55">
        <v>1</v>
      </c>
      <c r="G13" s="3" t="s">
        <v>126</v>
      </c>
      <c r="H13" s="48">
        <v>135</v>
      </c>
      <c r="I13" s="48">
        <v>550</v>
      </c>
      <c r="J13" s="48">
        <v>461.16911209333301</v>
      </c>
      <c r="K13" s="48">
        <v>43.544330721192999</v>
      </c>
      <c r="L13" s="49">
        <v>0.32255059793476298</v>
      </c>
      <c r="M13" s="3" t="s">
        <v>142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63">
        <v>2.2963188148331301E-3</v>
      </c>
      <c r="AM13" s="50">
        <v>2.4319843510751199E-2</v>
      </c>
      <c r="AN13" s="50" t="s">
        <v>128</v>
      </c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>
        <v>5.6424502623000004E-6</v>
      </c>
      <c r="BD13" s="50">
        <v>5.9758038173939202E-5</v>
      </c>
      <c r="BE13" s="50" t="s">
        <v>129</v>
      </c>
      <c r="BF13" s="50"/>
      <c r="BG13" s="50"/>
      <c r="BH13" s="50"/>
      <c r="BI13" s="50">
        <v>5.3918127327999997E-3</v>
      </c>
      <c r="BJ13" s="50" t="s">
        <v>128</v>
      </c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>
        <v>2.6464360946815899E-2</v>
      </c>
      <c r="CD13" s="50">
        <v>0.28027864104983602</v>
      </c>
      <c r="CE13" s="50" t="s">
        <v>128</v>
      </c>
      <c r="CF13" s="3" t="s">
        <v>152</v>
      </c>
      <c r="CG13" s="51" t="s">
        <v>178</v>
      </c>
      <c r="CI13" s="51" t="s">
        <v>130</v>
      </c>
      <c r="CJ13" s="51" t="s">
        <v>138</v>
      </c>
      <c r="CL13" s="51" t="s">
        <v>132</v>
      </c>
    </row>
    <row r="14" spans="1:146">
      <c r="A14" s="3" t="s">
        <v>122</v>
      </c>
      <c r="B14" s="3">
        <v>52071</v>
      </c>
      <c r="C14" s="3" t="s">
        <v>458</v>
      </c>
      <c r="D14" s="3" t="s">
        <v>147</v>
      </c>
      <c r="E14" s="3" t="s">
        <v>248</v>
      </c>
      <c r="F14" s="55">
        <v>1</v>
      </c>
      <c r="G14" s="3" t="s">
        <v>177</v>
      </c>
      <c r="H14" s="48">
        <v>282.35000000000002</v>
      </c>
      <c r="I14" s="48">
        <v>2960</v>
      </c>
      <c r="J14" s="48">
        <v>2812.3333333333298</v>
      </c>
      <c r="K14" s="48">
        <v>632.62486278178596</v>
      </c>
      <c r="L14" s="49">
        <v>2.2405697282868302</v>
      </c>
      <c r="M14" s="3" t="s">
        <v>127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63">
        <v>2.4828838625518099E-3</v>
      </c>
      <c r="AM14" s="50">
        <v>1.10246489993218E-2</v>
      </c>
      <c r="AN14" s="50" t="s">
        <v>128</v>
      </c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>
        <v>8.1600000000000005E-5</v>
      </c>
      <c r="BJ14" s="50" t="s">
        <v>128</v>
      </c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>
        <v>2.3450769629235098E-3</v>
      </c>
      <c r="CD14" s="50">
        <v>1.03387210561693E-2</v>
      </c>
      <c r="CE14" s="50" t="s">
        <v>128</v>
      </c>
      <c r="CF14" s="3" t="s">
        <v>152</v>
      </c>
      <c r="CG14" s="51" t="s">
        <v>178</v>
      </c>
      <c r="CH14" s="52">
        <v>40026</v>
      </c>
      <c r="CI14" s="51" t="s">
        <v>170</v>
      </c>
      <c r="CJ14" s="51" t="s">
        <v>185</v>
      </c>
      <c r="CK14" s="52">
        <v>40026</v>
      </c>
      <c r="CL14" s="51" t="s">
        <v>132</v>
      </c>
      <c r="CM14" s="51" t="s">
        <v>226</v>
      </c>
      <c r="CN14" s="52">
        <v>40026</v>
      </c>
      <c r="CO14" s="51" t="s">
        <v>130</v>
      </c>
      <c r="CP14" s="51" t="s">
        <v>186</v>
      </c>
      <c r="CQ14" s="52">
        <v>40026</v>
      </c>
    </row>
    <row r="15" spans="1:146">
      <c r="A15" s="3" t="s">
        <v>122</v>
      </c>
      <c r="B15" s="3">
        <v>628</v>
      </c>
      <c r="C15" s="3" t="s">
        <v>195</v>
      </c>
      <c r="D15" s="3" t="s">
        <v>161</v>
      </c>
      <c r="E15" s="3" t="s">
        <v>196</v>
      </c>
      <c r="F15" s="55">
        <v>1</v>
      </c>
      <c r="G15" s="3" t="s">
        <v>126</v>
      </c>
      <c r="H15" s="48">
        <v>400</v>
      </c>
      <c r="I15" s="48">
        <v>3837</v>
      </c>
      <c r="J15" s="48">
        <v>3611.6666666666702</v>
      </c>
      <c r="K15" s="48">
        <v>387.33333333333297</v>
      </c>
      <c r="L15" s="49">
        <v>0.96833333333333305</v>
      </c>
      <c r="M15" s="3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63">
        <v>2.5061884607469002E-3</v>
      </c>
      <c r="AM15" s="50">
        <v>2.33688054838147E-2</v>
      </c>
      <c r="AN15" s="50" t="s">
        <v>128</v>
      </c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>
        <v>1.61009424327113E-6</v>
      </c>
      <c r="BD15" s="50">
        <v>1.50132281633758E-5</v>
      </c>
      <c r="BE15" s="50" t="s">
        <v>129</v>
      </c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>
        <v>2.07701291820087E-3</v>
      </c>
      <c r="CD15" s="50">
        <v>1.9366983621950402E-2</v>
      </c>
      <c r="CE15" s="50" t="s">
        <v>128</v>
      </c>
      <c r="CF15" s="3" t="s">
        <v>130</v>
      </c>
      <c r="CG15" s="51" t="s">
        <v>138</v>
      </c>
      <c r="CH15" s="52">
        <v>28856</v>
      </c>
    </row>
    <row r="16" spans="1:146">
      <c r="A16" s="3" t="s">
        <v>122</v>
      </c>
      <c r="B16" s="3">
        <v>165</v>
      </c>
      <c r="C16" s="3" t="s">
        <v>156</v>
      </c>
      <c r="D16" s="3" t="s">
        <v>157</v>
      </c>
      <c r="E16" s="3" t="s">
        <v>158</v>
      </c>
      <c r="F16" s="55">
        <v>1</v>
      </c>
      <c r="G16" s="3" t="s">
        <v>126</v>
      </c>
      <c r="H16" s="48">
        <v>580</v>
      </c>
      <c r="I16" s="48">
        <v>5296</v>
      </c>
      <c r="J16" s="48">
        <v>5552</v>
      </c>
      <c r="K16" s="48">
        <v>515</v>
      </c>
      <c r="L16" s="49">
        <v>0.88793103448275901</v>
      </c>
      <c r="M16" s="3" t="s">
        <v>137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63">
        <v>2.9222472670959198E-3</v>
      </c>
      <c r="AM16" s="50">
        <v>3.1420306032836701E-2</v>
      </c>
      <c r="AN16" s="50" t="s">
        <v>128</v>
      </c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>
        <v>1.02E-6</v>
      </c>
      <c r="BD16" s="50">
        <v>1.09961941747573E-5</v>
      </c>
      <c r="BE16" s="50" t="s">
        <v>129</v>
      </c>
      <c r="BF16" s="50"/>
      <c r="BG16" s="50"/>
      <c r="BH16" s="50"/>
      <c r="BI16" s="50">
        <v>8.9999999999999998E-4</v>
      </c>
      <c r="BJ16" s="50" t="s">
        <v>128</v>
      </c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>
        <v>6.5259903376671397E-3</v>
      </c>
      <c r="CD16" s="50">
        <v>7.0286132418048097E-2</v>
      </c>
      <c r="CE16" s="50" t="s">
        <v>128</v>
      </c>
      <c r="CF16" s="3" t="s">
        <v>132</v>
      </c>
      <c r="CG16" s="51" t="s">
        <v>159</v>
      </c>
      <c r="CH16" s="52">
        <v>31686</v>
      </c>
      <c r="CI16" s="51" t="s">
        <v>130</v>
      </c>
      <c r="CJ16" s="51" t="s">
        <v>138</v>
      </c>
      <c r="CK16" s="52">
        <v>31686</v>
      </c>
    </row>
    <row r="17" spans="1:146">
      <c r="A17" s="116" t="s">
        <v>122</v>
      </c>
      <c r="B17" s="117">
        <v>6096</v>
      </c>
      <c r="C17" s="116" t="s">
        <v>348</v>
      </c>
      <c r="D17" s="116" t="s">
        <v>135</v>
      </c>
      <c r="E17" s="116" t="s">
        <v>349</v>
      </c>
      <c r="F17" s="118">
        <v>1</v>
      </c>
      <c r="G17" s="116" t="s">
        <v>126</v>
      </c>
      <c r="H17" s="53"/>
      <c r="I17" s="53"/>
      <c r="J17" s="119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1"/>
      <c r="AK17" s="122"/>
      <c r="AL17" s="65">
        <v>3.0000000000000001E-3</v>
      </c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16" t="s">
        <v>152</v>
      </c>
      <c r="CG17" s="116" t="s">
        <v>153</v>
      </c>
      <c r="CH17" s="123">
        <v>39934</v>
      </c>
      <c r="CI17" s="116" t="s">
        <v>170</v>
      </c>
      <c r="CJ17" s="116" t="s">
        <v>185</v>
      </c>
      <c r="CK17" s="123">
        <v>39934</v>
      </c>
      <c r="CL17" s="116" t="s">
        <v>132</v>
      </c>
      <c r="CM17" s="116" t="s">
        <v>159</v>
      </c>
      <c r="CN17" s="123">
        <v>39934</v>
      </c>
      <c r="CO17" s="116" t="s">
        <v>130</v>
      </c>
      <c r="CP17" s="116" t="s">
        <v>186</v>
      </c>
      <c r="CQ17" s="123">
        <v>39934</v>
      </c>
      <c r="CR17" s="116" t="s">
        <v>518</v>
      </c>
      <c r="CS17" s="116" t="s">
        <v>518</v>
      </c>
      <c r="CT17" s="53"/>
      <c r="CU17" s="116" t="s">
        <v>518</v>
      </c>
      <c r="CV17" s="116" t="s">
        <v>518</v>
      </c>
      <c r="CW17" s="53"/>
      <c r="CX17" s="116" t="s">
        <v>518</v>
      </c>
      <c r="CY17" s="116" t="s">
        <v>518</v>
      </c>
      <c r="CZ17" s="53"/>
      <c r="DA17" s="116" t="s">
        <v>518</v>
      </c>
      <c r="DB17" s="116" t="s">
        <v>518</v>
      </c>
      <c r="DC17" s="53"/>
      <c r="DD17" s="116" t="s">
        <v>518</v>
      </c>
      <c r="DE17" s="116" t="s">
        <v>518</v>
      </c>
      <c r="DF17" s="53"/>
      <c r="DG17" s="116" t="s">
        <v>518</v>
      </c>
      <c r="DH17" s="116" t="s">
        <v>518</v>
      </c>
      <c r="DI17" s="53"/>
      <c r="DJ17" s="116" t="s">
        <v>518</v>
      </c>
      <c r="DK17" s="116" t="s">
        <v>518</v>
      </c>
      <c r="DL17" s="53"/>
      <c r="DM17" s="116" t="s">
        <v>518</v>
      </c>
      <c r="DN17" s="116" t="s">
        <v>518</v>
      </c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</row>
    <row r="18" spans="1:146">
      <c r="A18" s="116" t="s">
        <v>122</v>
      </c>
      <c r="B18" s="117">
        <v>3470</v>
      </c>
      <c r="C18" s="116" t="s">
        <v>540</v>
      </c>
      <c r="D18" s="116" t="s">
        <v>147</v>
      </c>
      <c r="E18" s="116" t="s">
        <v>541</v>
      </c>
      <c r="F18" s="118">
        <v>1</v>
      </c>
      <c r="G18" s="116" t="s">
        <v>126</v>
      </c>
      <c r="H18" s="117">
        <v>690</v>
      </c>
      <c r="I18" s="117">
        <v>6570</v>
      </c>
      <c r="J18" s="119"/>
      <c r="K18" s="122"/>
      <c r="L18" s="120"/>
      <c r="M18" s="122"/>
      <c r="N18" s="122"/>
      <c r="O18" s="120"/>
      <c r="P18" s="122"/>
      <c r="Q18" s="122"/>
      <c r="R18" s="120"/>
      <c r="S18" s="122"/>
      <c r="T18" s="122"/>
      <c r="U18" s="120"/>
      <c r="V18" s="122"/>
      <c r="W18" s="122"/>
      <c r="X18" s="120"/>
      <c r="Y18" s="122"/>
      <c r="Z18" s="122"/>
      <c r="AA18" s="120"/>
      <c r="AB18" s="122"/>
      <c r="AC18" s="122"/>
      <c r="AD18" s="120"/>
      <c r="AE18" s="122"/>
      <c r="AF18" s="122"/>
      <c r="AG18" s="120"/>
      <c r="AH18" s="122"/>
      <c r="AI18" s="120"/>
      <c r="AJ18" s="124"/>
      <c r="AK18" s="122"/>
      <c r="AL18" s="65">
        <v>3.0000000000000001E-3</v>
      </c>
      <c r="AM18" s="120"/>
      <c r="AN18" s="122"/>
      <c r="AO18" s="122"/>
      <c r="AP18" s="120"/>
      <c r="AQ18" s="122"/>
      <c r="AR18" s="122"/>
      <c r="AS18" s="122"/>
      <c r="AT18" s="122"/>
      <c r="AU18" s="120"/>
      <c r="AV18" s="122"/>
      <c r="AW18" s="122"/>
      <c r="AX18" s="120"/>
      <c r="AY18" s="122"/>
      <c r="AZ18" s="122"/>
      <c r="BA18" s="122"/>
      <c r="BB18" s="122"/>
      <c r="BC18" s="122"/>
      <c r="BD18" s="120"/>
      <c r="BE18" s="122"/>
      <c r="BF18" s="122"/>
      <c r="BG18" s="122"/>
      <c r="BH18" s="122"/>
      <c r="BI18" s="120"/>
      <c r="BJ18" s="122"/>
      <c r="BK18" s="122"/>
      <c r="BL18" s="120"/>
      <c r="BM18" s="122"/>
      <c r="BN18" s="122"/>
      <c r="BO18" s="120"/>
      <c r="BP18" s="122"/>
      <c r="BQ18" s="120"/>
      <c r="BR18" s="120"/>
      <c r="BS18" s="120"/>
      <c r="BT18" s="120"/>
      <c r="BU18" s="120"/>
      <c r="BV18" s="120"/>
      <c r="BW18" s="120"/>
      <c r="BX18" s="120"/>
      <c r="BY18" s="120"/>
      <c r="BZ18" s="122"/>
      <c r="CA18" s="122"/>
      <c r="CB18" s="122"/>
      <c r="CC18" s="120"/>
      <c r="CD18" s="120"/>
      <c r="CE18" s="120"/>
      <c r="CF18" s="116" t="s">
        <v>152</v>
      </c>
      <c r="CG18" s="116" t="s">
        <v>153</v>
      </c>
      <c r="CH18" s="123">
        <v>37712</v>
      </c>
      <c r="CI18" s="116" t="s">
        <v>130</v>
      </c>
      <c r="CJ18" s="116" t="s">
        <v>237</v>
      </c>
      <c r="CK18" s="123">
        <v>32509</v>
      </c>
      <c r="CL18" s="116" t="s">
        <v>518</v>
      </c>
      <c r="CM18" s="116" t="s">
        <v>518</v>
      </c>
      <c r="CN18" s="53"/>
      <c r="CO18" s="116" t="s">
        <v>518</v>
      </c>
      <c r="CP18" s="116" t="s">
        <v>518</v>
      </c>
      <c r="CQ18" s="53"/>
      <c r="CR18" s="116" t="s">
        <v>518</v>
      </c>
      <c r="CS18" s="116" t="s">
        <v>518</v>
      </c>
      <c r="CT18" s="53"/>
      <c r="CU18" s="116" t="s">
        <v>518</v>
      </c>
      <c r="CV18" s="116" t="s">
        <v>518</v>
      </c>
      <c r="CW18" s="53"/>
      <c r="CX18" s="116" t="s">
        <v>518</v>
      </c>
      <c r="CY18" s="116" t="s">
        <v>518</v>
      </c>
      <c r="CZ18" s="53"/>
      <c r="DA18" s="116" t="s">
        <v>518</v>
      </c>
      <c r="DB18" s="116" t="s">
        <v>518</v>
      </c>
      <c r="DC18" s="53"/>
      <c r="DD18" s="116" t="s">
        <v>518</v>
      </c>
      <c r="DE18" s="116" t="s">
        <v>518</v>
      </c>
      <c r="DF18" s="53"/>
      <c r="DG18" s="116" t="s">
        <v>518</v>
      </c>
      <c r="DH18" s="116" t="s">
        <v>518</v>
      </c>
      <c r="DI18" s="53"/>
      <c r="DJ18" s="116" t="s">
        <v>518</v>
      </c>
      <c r="DK18" s="116" t="s">
        <v>518</v>
      </c>
      <c r="DL18" s="53"/>
      <c r="DM18" s="116" t="s">
        <v>518</v>
      </c>
      <c r="DN18" s="116" t="s">
        <v>518</v>
      </c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</row>
    <row r="19" spans="1:146">
      <c r="A19" s="116" t="s">
        <v>122</v>
      </c>
      <c r="B19" s="117">
        <v>1082</v>
      </c>
      <c r="C19" s="116" t="s">
        <v>224</v>
      </c>
      <c r="D19" s="116" t="s">
        <v>225</v>
      </c>
      <c r="E19" s="116" t="s">
        <v>222</v>
      </c>
      <c r="F19" s="118">
        <v>1</v>
      </c>
      <c r="G19" s="116" t="s">
        <v>126</v>
      </c>
      <c r="H19" s="117">
        <v>850</v>
      </c>
      <c r="I19" s="117">
        <v>7675</v>
      </c>
      <c r="J19" s="119"/>
      <c r="K19" s="120"/>
      <c r="L19" s="120"/>
      <c r="M19" s="120"/>
      <c r="N19" s="122"/>
      <c r="O19" s="120"/>
      <c r="P19" s="122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1"/>
      <c r="AK19" s="122"/>
      <c r="AL19" s="65">
        <v>3.0000000000000001E-3</v>
      </c>
      <c r="AM19" s="120"/>
      <c r="AN19" s="120"/>
      <c r="AO19" s="120"/>
      <c r="AP19" s="120"/>
      <c r="AQ19" s="120"/>
      <c r="AR19" s="120"/>
      <c r="AS19" s="120"/>
      <c r="AT19" s="122"/>
      <c r="AU19" s="120"/>
      <c r="AV19" s="122"/>
      <c r="AW19" s="122"/>
      <c r="AX19" s="120"/>
      <c r="AY19" s="122"/>
      <c r="AZ19" s="122"/>
      <c r="BA19" s="120"/>
      <c r="BB19" s="122"/>
      <c r="BC19" s="120"/>
      <c r="BD19" s="120"/>
      <c r="BE19" s="120"/>
      <c r="BF19" s="120"/>
      <c r="BG19" s="120"/>
      <c r="BH19" s="122"/>
      <c r="BI19" s="120"/>
      <c r="BJ19" s="122"/>
      <c r="BK19" s="122"/>
      <c r="BL19" s="120"/>
      <c r="BM19" s="122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2"/>
      <c r="CA19" s="120"/>
      <c r="CB19" s="122"/>
      <c r="CC19" s="120"/>
      <c r="CD19" s="120"/>
      <c r="CE19" s="120"/>
      <c r="CF19" s="116" t="s">
        <v>152</v>
      </c>
      <c r="CG19" s="116" t="s">
        <v>153</v>
      </c>
      <c r="CH19" s="123">
        <v>39114</v>
      </c>
      <c r="CI19" s="116" t="s">
        <v>170</v>
      </c>
      <c r="CJ19" s="116" t="s">
        <v>185</v>
      </c>
      <c r="CK19" s="123">
        <v>39114</v>
      </c>
      <c r="CL19" s="116" t="s">
        <v>132</v>
      </c>
      <c r="CM19" s="116" t="s">
        <v>226</v>
      </c>
      <c r="CN19" s="123">
        <v>39114</v>
      </c>
      <c r="CO19" s="116" t="s">
        <v>130</v>
      </c>
      <c r="CP19" s="116" t="s">
        <v>186</v>
      </c>
      <c r="CQ19" s="123">
        <v>39114</v>
      </c>
      <c r="CR19" s="116" t="s">
        <v>518</v>
      </c>
      <c r="CS19" s="116" t="s">
        <v>518</v>
      </c>
      <c r="CT19" s="53"/>
      <c r="CU19" s="116" t="s">
        <v>518</v>
      </c>
      <c r="CV19" s="116" t="s">
        <v>518</v>
      </c>
      <c r="CW19" s="53"/>
      <c r="CX19" s="116" t="s">
        <v>518</v>
      </c>
      <c r="CY19" s="116" t="s">
        <v>518</v>
      </c>
      <c r="CZ19" s="53"/>
      <c r="DA19" s="116" t="s">
        <v>518</v>
      </c>
      <c r="DB19" s="116" t="s">
        <v>518</v>
      </c>
      <c r="DC19" s="53"/>
      <c r="DD19" s="116" t="s">
        <v>518</v>
      </c>
      <c r="DE19" s="116" t="s">
        <v>518</v>
      </c>
      <c r="DF19" s="53"/>
      <c r="DG19" s="116" t="s">
        <v>518</v>
      </c>
      <c r="DH19" s="116" t="s">
        <v>518</v>
      </c>
      <c r="DI19" s="53"/>
      <c r="DJ19" s="116" t="s">
        <v>518</v>
      </c>
      <c r="DK19" s="116" t="s">
        <v>518</v>
      </c>
      <c r="DL19" s="53"/>
      <c r="DM19" s="116" t="s">
        <v>518</v>
      </c>
      <c r="DN19" s="116" t="s">
        <v>518</v>
      </c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</row>
    <row r="20" spans="1:146">
      <c r="A20" s="3" t="s">
        <v>122</v>
      </c>
      <c r="B20" s="3">
        <v>52071</v>
      </c>
      <c r="C20" s="3" t="s">
        <v>458</v>
      </c>
      <c r="D20" s="3" t="s">
        <v>147</v>
      </c>
      <c r="E20" s="3" t="s">
        <v>459</v>
      </c>
      <c r="F20" s="55">
        <v>1</v>
      </c>
      <c r="G20" s="3" t="s">
        <v>177</v>
      </c>
      <c r="H20" s="48">
        <v>282.35000000000002</v>
      </c>
      <c r="I20" s="48">
        <v>2960</v>
      </c>
      <c r="J20" s="48">
        <v>2483.6666666666702</v>
      </c>
      <c r="K20" s="48">
        <v>616.616600413009</v>
      </c>
      <c r="L20" s="49">
        <v>2.1838732084753301</v>
      </c>
      <c r="M20" s="3" t="s">
        <v>127</v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63">
        <v>3.0095891467720902E-3</v>
      </c>
      <c r="AM20" s="50">
        <v>1.2150966883579299E-2</v>
      </c>
      <c r="AN20" s="50" t="s">
        <v>128</v>
      </c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>
        <v>1.2066666666666701E-4</v>
      </c>
      <c r="BJ20" s="50" t="s">
        <v>128</v>
      </c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>
        <v>2.7947306356563802E-4</v>
      </c>
      <c r="CD20" s="50">
        <v>1.1234648658722301E-3</v>
      </c>
      <c r="CE20" s="50" t="s">
        <v>128</v>
      </c>
      <c r="CF20" s="3" t="s">
        <v>152</v>
      </c>
      <c r="CG20" s="51" t="s">
        <v>178</v>
      </c>
      <c r="CH20" s="52">
        <v>39995</v>
      </c>
      <c r="CI20" s="51" t="s">
        <v>170</v>
      </c>
      <c r="CJ20" s="51" t="s">
        <v>185</v>
      </c>
      <c r="CK20" s="52">
        <v>40026</v>
      </c>
      <c r="CL20" s="51" t="s">
        <v>132</v>
      </c>
      <c r="CM20" s="51" t="s">
        <v>226</v>
      </c>
      <c r="CN20" s="52">
        <v>39995</v>
      </c>
      <c r="CO20" s="51" t="s">
        <v>130</v>
      </c>
      <c r="CP20" s="51" t="s">
        <v>186</v>
      </c>
      <c r="CQ20" s="52">
        <v>39995</v>
      </c>
    </row>
    <row r="21" spans="1:146">
      <c r="A21" s="116" t="s">
        <v>122</v>
      </c>
      <c r="B21" s="117">
        <v>3179</v>
      </c>
      <c r="C21" s="116" t="s">
        <v>291</v>
      </c>
      <c r="D21" s="116" t="s">
        <v>277</v>
      </c>
      <c r="E21" s="116" t="s">
        <v>125</v>
      </c>
      <c r="F21" s="118">
        <v>1</v>
      </c>
      <c r="G21" s="116" t="s">
        <v>126</v>
      </c>
      <c r="H21" s="117">
        <v>590</v>
      </c>
      <c r="I21" s="117">
        <v>5700</v>
      </c>
      <c r="J21" s="119"/>
      <c r="K21" s="122"/>
      <c r="L21" s="120"/>
      <c r="M21" s="122"/>
      <c r="N21" s="122"/>
      <c r="O21" s="120"/>
      <c r="P21" s="122"/>
      <c r="Q21" s="122"/>
      <c r="R21" s="120"/>
      <c r="S21" s="122"/>
      <c r="T21" s="122"/>
      <c r="U21" s="120"/>
      <c r="V21" s="122"/>
      <c r="W21" s="122"/>
      <c r="X21" s="120"/>
      <c r="Y21" s="122"/>
      <c r="Z21" s="122"/>
      <c r="AA21" s="120"/>
      <c r="AB21" s="122"/>
      <c r="AC21" s="122"/>
      <c r="AD21" s="120"/>
      <c r="AE21" s="122"/>
      <c r="AF21" s="122"/>
      <c r="AG21" s="120"/>
      <c r="AH21" s="122"/>
      <c r="AI21" s="120"/>
      <c r="AJ21" s="124"/>
      <c r="AK21" s="122"/>
      <c r="AL21" s="65">
        <v>3.0999999999999999E-3</v>
      </c>
      <c r="AM21" s="120"/>
      <c r="AN21" s="122"/>
      <c r="AO21" s="122"/>
      <c r="AP21" s="120"/>
      <c r="AQ21" s="122"/>
      <c r="AR21" s="122"/>
      <c r="AS21" s="122"/>
      <c r="AT21" s="122"/>
      <c r="AU21" s="120"/>
      <c r="AV21" s="122"/>
      <c r="AW21" s="122"/>
      <c r="AX21" s="120"/>
      <c r="AY21" s="122"/>
      <c r="AZ21" s="122"/>
      <c r="BA21" s="120"/>
      <c r="BB21" s="122"/>
      <c r="BC21" s="122"/>
      <c r="BD21" s="120"/>
      <c r="BE21" s="122"/>
      <c r="BF21" s="122"/>
      <c r="BG21" s="122"/>
      <c r="BH21" s="122"/>
      <c r="BI21" s="120"/>
      <c r="BJ21" s="122"/>
      <c r="BK21" s="122"/>
      <c r="BL21" s="120"/>
      <c r="BM21" s="122"/>
      <c r="BN21" s="122"/>
      <c r="BO21" s="120"/>
      <c r="BP21" s="122"/>
      <c r="BQ21" s="120"/>
      <c r="BR21" s="120"/>
      <c r="BS21" s="120"/>
      <c r="BT21" s="120"/>
      <c r="BU21" s="120"/>
      <c r="BV21" s="120"/>
      <c r="BW21" s="120"/>
      <c r="BX21" s="120"/>
      <c r="BY21" s="120"/>
      <c r="BZ21" s="122"/>
      <c r="CA21" s="122"/>
      <c r="CB21" s="122"/>
      <c r="CC21" s="120"/>
      <c r="CD21" s="120"/>
      <c r="CE21" s="120"/>
      <c r="CF21" s="116" t="s">
        <v>130</v>
      </c>
      <c r="CG21" s="116" t="s">
        <v>292</v>
      </c>
      <c r="CH21" s="123">
        <v>25204</v>
      </c>
      <c r="CI21" s="116" t="s">
        <v>132</v>
      </c>
      <c r="CJ21" s="116" t="s">
        <v>293</v>
      </c>
      <c r="CK21" s="123">
        <v>39965</v>
      </c>
      <c r="CL21" s="116" t="s">
        <v>518</v>
      </c>
      <c r="CM21" s="116" t="s">
        <v>518</v>
      </c>
      <c r="CN21" s="53"/>
      <c r="CO21" s="116" t="s">
        <v>518</v>
      </c>
      <c r="CP21" s="116" t="s">
        <v>518</v>
      </c>
      <c r="CQ21" s="53"/>
      <c r="CR21" s="116" t="s">
        <v>518</v>
      </c>
      <c r="CS21" s="116" t="s">
        <v>518</v>
      </c>
      <c r="CT21" s="53"/>
      <c r="CU21" s="116" t="s">
        <v>518</v>
      </c>
      <c r="CV21" s="116" t="s">
        <v>518</v>
      </c>
      <c r="CW21" s="53"/>
      <c r="CX21" s="116" t="s">
        <v>518</v>
      </c>
      <c r="CY21" s="116" t="s">
        <v>518</v>
      </c>
      <c r="CZ21" s="53"/>
      <c r="DA21" s="116" t="s">
        <v>518</v>
      </c>
      <c r="DB21" s="116" t="s">
        <v>518</v>
      </c>
      <c r="DC21" s="53"/>
      <c r="DD21" s="116" t="s">
        <v>518</v>
      </c>
      <c r="DE21" s="116" t="s">
        <v>518</v>
      </c>
      <c r="DF21" s="53"/>
      <c r="DG21" s="116" t="s">
        <v>518</v>
      </c>
      <c r="DH21" s="116" t="s">
        <v>518</v>
      </c>
      <c r="DI21" s="53"/>
      <c r="DJ21" s="116" t="s">
        <v>518</v>
      </c>
      <c r="DK21" s="116" t="s">
        <v>518</v>
      </c>
      <c r="DL21" s="53"/>
      <c r="DM21" s="116" t="s">
        <v>518</v>
      </c>
      <c r="DN21" s="116" t="s">
        <v>518</v>
      </c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</row>
    <row r="22" spans="1:146">
      <c r="A22" s="116" t="s">
        <v>122</v>
      </c>
      <c r="B22" s="117">
        <v>6641</v>
      </c>
      <c r="C22" s="116" t="s">
        <v>552</v>
      </c>
      <c r="D22" s="116" t="s">
        <v>547</v>
      </c>
      <c r="E22" s="116" t="s">
        <v>189</v>
      </c>
      <c r="F22" s="118">
        <v>1</v>
      </c>
      <c r="G22" s="116" t="s">
        <v>126</v>
      </c>
      <c r="H22" s="117">
        <v>879</v>
      </c>
      <c r="I22" s="117">
        <v>8700</v>
      </c>
      <c r="J22" s="119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4"/>
      <c r="AK22" s="122"/>
      <c r="AL22" s="65">
        <v>4.0000000000000001E-3</v>
      </c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2"/>
      <c r="BA22" s="120"/>
      <c r="BB22" s="122"/>
      <c r="BC22" s="120"/>
      <c r="BD22" s="120"/>
      <c r="BE22" s="120"/>
      <c r="BF22" s="122"/>
      <c r="BG22" s="122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2"/>
      <c r="CA22" s="122"/>
      <c r="CB22" s="122"/>
      <c r="CC22" s="120"/>
      <c r="CD22" s="120"/>
      <c r="CE22" s="120"/>
      <c r="CF22" s="116" t="s">
        <v>130</v>
      </c>
      <c r="CG22" s="116" t="s">
        <v>292</v>
      </c>
      <c r="CH22" s="53"/>
      <c r="CI22" s="116" t="s">
        <v>518</v>
      </c>
      <c r="CJ22" s="116" t="s">
        <v>518</v>
      </c>
      <c r="CK22" s="53"/>
      <c r="CL22" s="116" t="s">
        <v>518</v>
      </c>
      <c r="CM22" s="116" t="s">
        <v>518</v>
      </c>
      <c r="CN22" s="53"/>
      <c r="CO22" s="116" t="s">
        <v>518</v>
      </c>
      <c r="CP22" s="116" t="s">
        <v>518</v>
      </c>
      <c r="CQ22" s="53"/>
      <c r="CR22" s="116" t="s">
        <v>518</v>
      </c>
      <c r="CS22" s="116" t="s">
        <v>518</v>
      </c>
      <c r="CT22" s="53"/>
      <c r="CU22" s="116" t="s">
        <v>518</v>
      </c>
      <c r="CV22" s="116" t="s">
        <v>518</v>
      </c>
      <c r="CW22" s="53"/>
      <c r="CX22" s="116" t="s">
        <v>518</v>
      </c>
      <c r="CY22" s="116" t="s">
        <v>518</v>
      </c>
      <c r="CZ22" s="53"/>
      <c r="DA22" s="116" t="s">
        <v>518</v>
      </c>
      <c r="DB22" s="116" t="s">
        <v>518</v>
      </c>
      <c r="DC22" s="53"/>
      <c r="DD22" s="116" t="s">
        <v>518</v>
      </c>
      <c r="DE22" s="116" t="s">
        <v>518</v>
      </c>
      <c r="DF22" s="53"/>
      <c r="DG22" s="116" t="s">
        <v>518</v>
      </c>
      <c r="DH22" s="116" t="s">
        <v>518</v>
      </c>
      <c r="DI22" s="53"/>
      <c r="DJ22" s="116" t="s">
        <v>518</v>
      </c>
      <c r="DK22" s="116" t="s">
        <v>518</v>
      </c>
      <c r="DL22" s="53"/>
      <c r="DM22" s="116" t="s">
        <v>518</v>
      </c>
      <c r="DN22" s="116" t="s">
        <v>518</v>
      </c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</row>
    <row r="23" spans="1:146">
      <c r="A23" s="116" t="s">
        <v>122</v>
      </c>
      <c r="B23" s="117">
        <v>1891</v>
      </c>
      <c r="C23" s="116" t="s">
        <v>524</v>
      </c>
      <c r="D23" s="116" t="s">
        <v>245</v>
      </c>
      <c r="E23" s="116" t="s">
        <v>527</v>
      </c>
      <c r="F23" s="118">
        <v>1</v>
      </c>
      <c r="G23" s="116" t="s">
        <v>126</v>
      </c>
      <c r="H23" s="117">
        <v>55</v>
      </c>
      <c r="I23" s="117">
        <v>660</v>
      </c>
      <c r="J23" s="119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1"/>
      <c r="AK23" s="122"/>
      <c r="AL23" s="65">
        <v>4.0000000000000001E-3</v>
      </c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2"/>
      <c r="BA23" s="120"/>
      <c r="BB23" s="122"/>
      <c r="BC23" s="120"/>
      <c r="BD23" s="120"/>
      <c r="BE23" s="120"/>
      <c r="BF23" s="122"/>
      <c r="BG23" s="122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16" t="s">
        <v>130</v>
      </c>
      <c r="CG23" s="116" t="s">
        <v>526</v>
      </c>
      <c r="CH23" s="123">
        <v>25934</v>
      </c>
      <c r="CI23" s="116" t="s">
        <v>518</v>
      </c>
      <c r="CJ23" s="116" t="s">
        <v>518</v>
      </c>
      <c r="CK23" s="53"/>
      <c r="CL23" s="116" t="s">
        <v>518</v>
      </c>
      <c r="CM23" s="116" t="s">
        <v>518</v>
      </c>
      <c r="CN23" s="53"/>
      <c r="CO23" s="116" t="s">
        <v>518</v>
      </c>
      <c r="CP23" s="116" t="s">
        <v>518</v>
      </c>
      <c r="CQ23" s="53"/>
      <c r="CR23" s="116" t="s">
        <v>518</v>
      </c>
      <c r="CS23" s="116" t="s">
        <v>518</v>
      </c>
      <c r="CT23" s="53"/>
      <c r="CU23" s="116" t="s">
        <v>518</v>
      </c>
      <c r="CV23" s="116" t="s">
        <v>518</v>
      </c>
      <c r="CW23" s="53"/>
      <c r="CX23" s="116" t="s">
        <v>518</v>
      </c>
      <c r="CY23" s="116" t="s">
        <v>518</v>
      </c>
      <c r="CZ23" s="53"/>
      <c r="DA23" s="116" t="s">
        <v>518</v>
      </c>
      <c r="DB23" s="116" t="s">
        <v>518</v>
      </c>
      <c r="DC23" s="53"/>
      <c r="DD23" s="116" t="s">
        <v>518</v>
      </c>
      <c r="DE23" s="116" t="s">
        <v>518</v>
      </c>
      <c r="DF23" s="53"/>
      <c r="DG23" s="116" t="s">
        <v>518</v>
      </c>
      <c r="DH23" s="116" t="s">
        <v>518</v>
      </c>
      <c r="DI23" s="53"/>
      <c r="DJ23" s="116" t="s">
        <v>518</v>
      </c>
      <c r="DK23" s="116" t="s">
        <v>518</v>
      </c>
      <c r="DL23" s="53"/>
      <c r="DM23" s="116" t="s">
        <v>518</v>
      </c>
      <c r="DN23" s="116" t="s">
        <v>518</v>
      </c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</row>
    <row r="24" spans="1:146">
      <c r="A24" s="116" t="s">
        <v>122</v>
      </c>
      <c r="B24" s="117">
        <v>6009</v>
      </c>
      <c r="C24" s="116" t="s">
        <v>546</v>
      </c>
      <c r="D24" s="116" t="s">
        <v>547</v>
      </c>
      <c r="E24" s="116" t="s">
        <v>189</v>
      </c>
      <c r="F24" s="118">
        <v>1</v>
      </c>
      <c r="G24" s="116" t="s">
        <v>126</v>
      </c>
      <c r="H24" s="117">
        <v>881</v>
      </c>
      <c r="I24" s="117">
        <v>8700</v>
      </c>
      <c r="J24" s="119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4"/>
      <c r="AK24" s="122"/>
      <c r="AL24" s="65">
        <v>4.0000000000000001E-3</v>
      </c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2"/>
      <c r="BA24" s="122"/>
      <c r="BB24" s="122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2"/>
      <c r="CA24" s="122"/>
      <c r="CB24" s="122"/>
      <c r="CC24" s="120"/>
      <c r="CD24" s="120"/>
      <c r="CE24" s="120"/>
      <c r="CF24" s="116" t="s">
        <v>130</v>
      </c>
      <c r="CG24" s="116" t="s">
        <v>138</v>
      </c>
      <c r="CH24" s="53"/>
      <c r="CI24" s="116" t="s">
        <v>518</v>
      </c>
      <c r="CJ24" s="116" t="s">
        <v>518</v>
      </c>
      <c r="CK24" s="53"/>
      <c r="CL24" s="116" t="s">
        <v>518</v>
      </c>
      <c r="CM24" s="116" t="s">
        <v>518</v>
      </c>
      <c r="CN24" s="53"/>
      <c r="CO24" s="116" t="s">
        <v>518</v>
      </c>
      <c r="CP24" s="116" t="s">
        <v>518</v>
      </c>
      <c r="CQ24" s="53"/>
      <c r="CR24" s="116" t="s">
        <v>518</v>
      </c>
      <c r="CS24" s="116" t="s">
        <v>518</v>
      </c>
      <c r="CT24" s="53"/>
      <c r="CU24" s="116" t="s">
        <v>518</v>
      </c>
      <c r="CV24" s="116" t="s">
        <v>518</v>
      </c>
      <c r="CW24" s="53"/>
      <c r="CX24" s="116" t="s">
        <v>518</v>
      </c>
      <c r="CY24" s="116" t="s">
        <v>518</v>
      </c>
      <c r="CZ24" s="53"/>
      <c r="DA24" s="116" t="s">
        <v>518</v>
      </c>
      <c r="DB24" s="116" t="s">
        <v>518</v>
      </c>
      <c r="DC24" s="53"/>
      <c r="DD24" s="116" t="s">
        <v>518</v>
      </c>
      <c r="DE24" s="116" t="s">
        <v>518</v>
      </c>
      <c r="DF24" s="53"/>
      <c r="DG24" s="116" t="s">
        <v>518</v>
      </c>
      <c r="DH24" s="116" t="s">
        <v>518</v>
      </c>
      <c r="DI24" s="53"/>
      <c r="DJ24" s="116" t="s">
        <v>518</v>
      </c>
      <c r="DK24" s="116" t="s">
        <v>518</v>
      </c>
      <c r="DL24" s="53"/>
      <c r="DM24" s="116" t="s">
        <v>518</v>
      </c>
      <c r="DN24" s="116" t="s">
        <v>518</v>
      </c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</row>
    <row r="25" spans="1:146">
      <c r="A25" s="3" t="s">
        <v>122</v>
      </c>
      <c r="B25" s="3">
        <v>3845</v>
      </c>
      <c r="C25" s="3" t="s">
        <v>305</v>
      </c>
      <c r="D25" s="3" t="s">
        <v>306</v>
      </c>
      <c r="E25" s="3" t="s">
        <v>307</v>
      </c>
      <c r="F25" s="55">
        <v>1</v>
      </c>
      <c r="G25" s="3" t="s">
        <v>126</v>
      </c>
      <c r="H25" s="48">
        <v>603</v>
      </c>
      <c r="I25" s="48">
        <v>7743</v>
      </c>
      <c r="J25" s="48"/>
      <c r="K25" s="48"/>
      <c r="L25" s="49"/>
      <c r="M25" s="3" t="s">
        <v>137</v>
      </c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63">
        <v>4.8999999999999998E-3</v>
      </c>
      <c r="AM25" s="50"/>
      <c r="AN25" s="50" t="s">
        <v>128</v>
      </c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3" t="s">
        <v>130</v>
      </c>
      <c r="CG25" s="51" t="s">
        <v>268</v>
      </c>
      <c r="CH25" s="52">
        <v>26299</v>
      </c>
      <c r="CI25" s="51" t="s">
        <v>132</v>
      </c>
      <c r="CJ25" s="51" t="s">
        <v>133</v>
      </c>
      <c r="CK25" s="52">
        <v>37408</v>
      </c>
    </row>
    <row r="26" spans="1:146">
      <c r="A26" s="116" t="s">
        <v>122</v>
      </c>
      <c r="B26" s="117">
        <v>1891</v>
      </c>
      <c r="C26" s="116" t="s">
        <v>524</v>
      </c>
      <c r="D26" s="116" t="s">
        <v>245</v>
      </c>
      <c r="E26" s="116" t="s">
        <v>525</v>
      </c>
      <c r="F26" s="118">
        <v>1</v>
      </c>
      <c r="G26" s="116" t="s">
        <v>126</v>
      </c>
      <c r="H26" s="117">
        <v>60</v>
      </c>
      <c r="I26" s="117">
        <v>725</v>
      </c>
      <c r="J26" s="119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4"/>
      <c r="AK26" s="122"/>
      <c r="AL26" s="65">
        <v>5.0000000000000001E-3</v>
      </c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2"/>
      <c r="BG26" s="122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16" t="s">
        <v>130</v>
      </c>
      <c r="CG26" s="116" t="s">
        <v>526</v>
      </c>
      <c r="CH26" s="123">
        <v>25934</v>
      </c>
      <c r="CI26" s="116" t="s">
        <v>518</v>
      </c>
      <c r="CJ26" s="116" t="s">
        <v>518</v>
      </c>
      <c r="CK26" s="53"/>
      <c r="CL26" s="116" t="s">
        <v>518</v>
      </c>
      <c r="CM26" s="116" t="s">
        <v>518</v>
      </c>
      <c r="CN26" s="53"/>
      <c r="CO26" s="116" t="s">
        <v>518</v>
      </c>
      <c r="CP26" s="116" t="s">
        <v>518</v>
      </c>
      <c r="CQ26" s="53"/>
      <c r="CR26" s="116" t="s">
        <v>518</v>
      </c>
      <c r="CS26" s="116" t="s">
        <v>518</v>
      </c>
      <c r="CT26" s="53"/>
      <c r="CU26" s="116" t="s">
        <v>518</v>
      </c>
      <c r="CV26" s="116" t="s">
        <v>518</v>
      </c>
      <c r="CW26" s="53"/>
      <c r="CX26" s="116" t="s">
        <v>518</v>
      </c>
      <c r="CY26" s="116" t="s">
        <v>518</v>
      </c>
      <c r="CZ26" s="53"/>
      <c r="DA26" s="116" t="s">
        <v>518</v>
      </c>
      <c r="DB26" s="116" t="s">
        <v>518</v>
      </c>
      <c r="DC26" s="53"/>
      <c r="DD26" s="116" t="s">
        <v>518</v>
      </c>
      <c r="DE26" s="116" t="s">
        <v>518</v>
      </c>
      <c r="DF26" s="53"/>
      <c r="DG26" s="116" t="s">
        <v>518</v>
      </c>
      <c r="DH26" s="116" t="s">
        <v>518</v>
      </c>
      <c r="DI26" s="53"/>
      <c r="DJ26" s="116" t="s">
        <v>518</v>
      </c>
      <c r="DK26" s="116" t="s">
        <v>518</v>
      </c>
      <c r="DL26" s="53"/>
      <c r="DM26" s="116" t="s">
        <v>518</v>
      </c>
      <c r="DN26" s="116" t="s">
        <v>518</v>
      </c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</row>
    <row r="27" spans="1:146" s="125" customFormat="1">
      <c r="A27" s="3" t="s">
        <v>122</v>
      </c>
      <c r="B27" s="3">
        <v>3942</v>
      </c>
      <c r="C27" s="3" t="s">
        <v>309</v>
      </c>
      <c r="D27" s="3" t="s">
        <v>310</v>
      </c>
      <c r="E27" s="3" t="s">
        <v>311</v>
      </c>
      <c r="F27" s="55">
        <v>1</v>
      </c>
      <c r="G27" s="3" t="s">
        <v>126</v>
      </c>
      <c r="H27" s="48">
        <v>81</v>
      </c>
      <c r="I27" s="48">
        <v>786</v>
      </c>
      <c r="J27" s="48">
        <v>697</v>
      </c>
      <c r="K27" s="48">
        <v>60.444009431472203</v>
      </c>
      <c r="L27" s="49">
        <v>0.74622233866015097</v>
      </c>
      <c r="M27" s="3" t="s">
        <v>142</v>
      </c>
      <c r="N27" s="50">
        <v>1.0174999999999999E-7</v>
      </c>
      <c r="O27" s="50">
        <v>1.1577094197522101E-6</v>
      </c>
      <c r="P27" s="50" t="s">
        <v>128</v>
      </c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63">
        <v>5.4391363675204496E-3</v>
      </c>
      <c r="AM27" s="50">
        <v>6.5363414623478597E-2</v>
      </c>
      <c r="AN27" s="50" t="s">
        <v>128</v>
      </c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>
        <v>1.3440000000000001E-7</v>
      </c>
      <c r="BA27" s="50">
        <v>1.5292004522329E-6</v>
      </c>
      <c r="BB27" s="50" t="s">
        <v>128</v>
      </c>
      <c r="BC27" s="50">
        <v>2.5400000000000002E-3</v>
      </c>
      <c r="BD27" s="50">
        <v>2.8900068070473E-2</v>
      </c>
      <c r="BE27" s="50" t="s">
        <v>128</v>
      </c>
      <c r="BF27" s="50"/>
      <c r="BG27" s="50"/>
      <c r="BH27" s="50"/>
      <c r="BI27" s="50">
        <v>1.041E-3</v>
      </c>
      <c r="BJ27" s="50" t="s">
        <v>128</v>
      </c>
      <c r="BK27" s="50">
        <v>1.167E-6</v>
      </c>
      <c r="BL27" s="50">
        <v>1.3278102141040099E-5</v>
      </c>
      <c r="BM27" s="50" t="s">
        <v>128</v>
      </c>
      <c r="BN27" s="50">
        <v>2.5733333333333299E-7</v>
      </c>
      <c r="BO27" s="50">
        <v>2.9279334055649802E-6</v>
      </c>
      <c r="BP27" s="50" t="s">
        <v>128</v>
      </c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>
        <v>5.4811183749616801E-4</v>
      </c>
      <c r="CD27" s="50">
        <v>6.5867922540487796E-3</v>
      </c>
      <c r="CE27" s="50" t="s">
        <v>128</v>
      </c>
      <c r="CF27" s="3" t="s">
        <v>130</v>
      </c>
      <c r="CG27" s="51" t="s">
        <v>138</v>
      </c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</row>
    <row r="28" spans="1:146">
      <c r="A28" s="116" t="s">
        <v>122</v>
      </c>
      <c r="B28" s="117">
        <v>1915</v>
      </c>
      <c r="C28" s="116" t="s">
        <v>531</v>
      </c>
      <c r="D28" s="116" t="s">
        <v>245</v>
      </c>
      <c r="E28" s="116" t="s">
        <v>198</v>
      </c>
      <c r="F28" s="118">
        <v>1</v>
      </c>
      <c r="G28" s="116" t="s">
        <v>126</v>
      </c>
      <c r="H28" s="117">
        <v>580</v>
      </c>
      <c r="I28" s="117">
        <v>4730</v>
      </c>
      <c r="J28" s="119"/>
      <c r="K28" s="122"/>
      <c r="L28" s="120"/>
      <c r="M28" s="122"/>
      <c r="N28" s="122"/>
      <c r="O28" s="120"/>
      <c r="P28" s="122"/>
      <c r="Q28" s="122"/>
      <c r="R28" s="120"/>
      <c r="S28" s="122"/>
      <c r="T28" s="122"/>
      <c r="U28" s="120"/>
      <c r="V28" s="122"/>
      <c r="W28" s="122"/>
      <c r="X28" s="120"/>
      <c r="Y28" s="122"/>
      <c r="Z28" s="122"/>
      <c r="AA28" s="120"/>
      <c r="AB28" s="122"/>
      <c r="AC28" s="122"/>
      <c r="AD28" s="120"/>
      <c r="AE28" s="122"/>
      <c r="AF28" s="122"/>
      <c r="AG28" s="120"/>
      <c r="AH28" s="122"/>
      <c r="AI28" s="120"/>
      <c r="AJ28" s="121"/>
      <c r="AK28" s="122"/>
      <c r="AL28" s="65">
        <v>6.0000000000000001E-3</v>
      </c>
      <c r="AM28" s="120"/>
      <c r="AN28" s="122"/>
      <c r="AO28" s="122"/>
      <c r="AP28" s="120"/>
      <c r="AQ28" s="122"/>
      <c r="AR28" s="122"/>
      <c r="AS28" s="122"/>
      <c r="AT28" s="122"/>
      <c r="AU28" s="120"/>
      <c r="AV28" s="122"/>
      <c r="AW28" s="122"/>
      <c r="AX28" s="120"/>
      <c r="AY28" s="122"/>
      <c r="AZ28" s="122"/>
      <c r="BA28" s="120"/>
      <c r="BB28" s="122"/>
      <c r="BC28" s="122"/>
      <c r="BD28" s="120"/>
      <c r="BE28" s="122"/>
      <c r="BF28" s="120"/>
      <c r="BG28" s="120"/>
      <c r="BH28" s="122"/>
      <c r="BI28" s="120"/>
      <c r="BJ28" s="122"/>
      <c r="BK28" s="122"/>
      <c r="BL28" s="120"/>
      <c r="BM28" s="122"/>
      <c r="BN28" s="122"/>
      <c r="BO28" s="120"/>
      <c r="BP28" s="122"/>
      <c r="BQ28" s="120"/>
      <c r="BR28" s="120"/>
      <c r="BS28" s="120"/>
      <c r="BT28" s="120"/>
      <c r="BU28" s="120"/>
      <c r="BV28" s="120"/>
      <c r="BW28" s="120"/>
      <c r="BX28" s="120"/>
      <c r="BY28" s="120"/>
      <c r="BZ28" s="122"/>
      <c r="CA28" s="120"/>
      <c r="CB28" s="122"/>
      <c r="CC28" s="120"/>
      <c r="CD28" s="120"/>
      <c r="CE28" s="120"/>
      <c r="CF28" s="116" t="s">
        <v>152</v>
      </c>
      <c r="CG28" s="116" t="s">
        <v>153</v>
      </c>
      <c r="CH28" s="123">
        <v>39173</v>
      </c>
      <c r="CI28" s="116" t="s">
        <v>132</v>
      </c>
      <c r="CJ28" s="116" t="s">
        <v>159</v>
      </c>
      <c r="CK28" s="123">
        <v>39173</v>
      </c>
      <c r="CL28" s="116" t="s">
        <v>130</v>
      </c>
      <c r="CM28" s="116" t="s">
        <v>186</v>
      </c>
      <c r="CN28" s="123">
        <v>39173</v>
      </c>
      <c r="CO28" s="116" t="s">
        <v>518</v>
      </c>
      <c r="CP28" s="116" t="s">
        <v>518</v>
      </c>
      <c r="CQ28" s="53"/>
      <c r="CR28" s="116" t="s">
        <v>518</v>
      </c>
      <c r="CS28" s="116" t="s">
        <v>518</v>
      </c>
      <c r="CT28" s="53"/>
      <c r="CU28" s="116" t="s">
        <v>518</v>
      </c>
      <c r="CV28" s="116" t="s">
        <v>518</v>
      </c>
      <c r="CW28" s="53"/>
      <c r="CX28" s="116" t="s">
        <v>518</v>
      </c>
      <c r="CY28" s="116" t="s">
        <v>518</v>
      </c>
      <c r="CZ28" s="53"/>
      <c r="DA28" s="116" t="s">
        <v>518</v>
      </c>
      <c r="DB28" s="116" t="s">
        <v>518</v>
      </c>
      <c r="DC28" s="53"/>
      <c r="DD28" s="116" t="s">
        <v>518</v>
      </c>
      <c r="DE28" s="116" t="s">
        <v>518</v>
      </c>
      <c r="DF28" s="53"/>
      <c r="DG28" s="116" t="s">
        <v>518</v>
      </c>
      <c r="DH28" s="116" t="s">
        <v>518</v>
      </c>
      <c r="DI28" s="53"/>
      <c r="DJ28" s="116" t="s">
        <v>518</v>
      </c>
      <c r="DK28" s="116" t="s">
        <v>518</v>
      </c>
      <c r="DL28" s="53"/>
      <c r="DM28" s="116" t="s">
        <v>518</v>
      </c>
      <c r="DN28" s="116" t="s">
        <v>518</v>
      </c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</row>
    <row r="29" spans="1:146">
      <c r="A29" s="3" t="s">
        <v>122</v>
      </c>
      <c r="B29" s="3">
        <v>55076</v>
      </c>
      <c r="C29" s="3" t="s">
        <v>475</v>
      </c>
      <c r="D29" s="3" t="s">
        <v>476</v>
      </c>
      <c r="E29" s="3" t="s">
        <v>125</v>
      </c>
      <c r="F29" s="55">
        <v>1</v>
      </c>
      <c r="G29" s="3" t="s">
        <v>177</v>
      </c>
      <c r="H29" s="48">
        <v>250</v>
      </c>
      <c r="I29" s="48">
        <v>2401</v>
      </c>
      <c r="J29" s="48">
        <v>4866.6666666666697</v>
      </c>
      <c r="K29" s="48">
        <v>490.195097273145</v>
      </c>
      <c r="L29" s="49">
        <v>1.9607803890925799</v>
      </c>
      <c r="M29" s="3" t="s">
        <v>127</v>
      </c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63">
        <v>6.56135147314146E-3</v>
      </c>
      <c r="AM29" s="50">
        <v>6.5543370299763107E-2</v>
      </c>
      <c r="AN29" s="50" t="s">
        <v>128</v>
      </c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>
        <v>3.2573237621999999E-6</v>
      </c>
      <c r="BD29" s="50">
        <v>3.2194607349252803E-5</v>
      </c>
      <c r="BE29" s="50" t="s">
        <v>129</v>
      </c>
      <c r="BF29" s="50"/>
      <c r="BG29" s="50"/>
      <c r="BH29" s="50"/>
      <c r="BI29" s="50">
        <v>1.102685374E-3</v>
      </c>
      <c r="BJ29" s="50" t="s">
        <v>129</v>
      </c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>
        <v>1.2553105527689E-3</v>
      </c>
      <c r="CD29" s="50">
        <v>1.25054943167225E-2</v>
      </c>
      <c r="CE29" s="50" t="s">
        <v>128</v>
      </c>
      <c r="CF29" s="3" t="s">
        <v>130</v>
      </c>
      <c r="CG29" s="51" t="s">
        <v>477</v>
      </c>
      <c r="CH29" s="52">
        <v>37377</v>
      </c>
    </row>
    <row r="30" spans="1:146">
      <c r="A30" s="3" t="s">
        <v>122</v>
      </c>
      <c r="B30" s="3">
        <v>55076</v>
      </c>
      <c r="C30" s="3" t="s">
        <v>475</v>
      </c>
      <c r="D30" s="3" t="s">
        <v>476</v>
      </c>
      <c r="E30" s="3" t="s">
        <v>189</v>
      </c>
      <c r="F30" s="55">
        <v>1</v>
      </c>
      <c r="G30" s="3" t="s">
        <v>177</v>
      </c>
      <c r="H30" s="48">
        <v>250</v>
      </c>
      <c r="I30" s="48">
        <v>2382.3000000000002</v>
      </c>
      <c r="J30" s="48">
        <v>4866.6666666666697</v>
      </c>
      <c r="K30" s="48">
        <v>490.195097273145</v>
      </c>
      <c r="L30" s="49">
        <v>1.9607803890925799</v>
      </c>
      <c r="M30" s="3" t="s">
        <v>127</v>
      </c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63">
        <v>6.56135147314146E-3</v>
      </c>
      <c r="AM30" s="50">
        <v>6.5543370299763107E-2</v>
      </c>
      <c r="AN30" s="50" t="s">
        <v>128</v>
      </c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>
        <v>3.2573237621999999E-6</v>
      </c>
      <c r="BD30" s="50">
        <v>3.2194607349252803E-5</v>
      </c>
      <c r="BE30" s="50" t="s">
        <v>129</v>
      </c>
      <c r="BF30" s="50"/>
      <c r="BG30" s="50"/>
      <c r="BH30" s="50"/>
      <c r="BI30" s="50">
        <v>1.102685374E-3</v>
      </c>
      <c r="BJ30" s="50" t="s">
        <v>129</v>
      </c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>
        <v>1.2553105527689E-3</v>
      </c>
      <c r="CD30" s="50">
        <v>1.25054943167225E-2</v>
      </c>
      <c r="CE30" s="50" t="s">
        <v>128</v>
      </c>
      <c r="CF30" s="3" t="s">
        <v>130</v>
      </c>
      <c r="CG30" s="51" t="s">
        <v>477</v>
      </c>
      <c r="CH30" s="52">
        <v>37377</v>
      </c>
    </row>
    <row r="31" spans="1:146">
      <c r="A31" s="116" t="s">
        <v>122</v>
      </c>
      <c r="B31" s="117">
        <v>113</v>
      </c>
      <c r="C31" s="116" t="s">
        <v>139</v>
      </c>
      <c r="D31" s="116" t="s">
        <v>140</v>
      </c>
      <c r="E31" s="116" t="s">
        <v>125</v>
      </c>
      <c r="F31" s="118">
        <v>1</v>
      </c>
      <c r="G31" s="116" t="s">
        <v>126</v>
      </c>
      <c r="H31" s="117">
        <v>131</v>
      </c>
      <c r="I31" s="117">
        <v>1270</v>
      </c>
      <c r="J31" s="119"/>
      <c r="K31" s="122"/>
      <c r="L31" s="120"/>
      <c r="M31" s="122"/>
      <c r="N31" s="122"/>
      <c r="O31" s="120"/>
      <c r="P31" s="122"/>
      <c r="Q31" s="122"/>
      <c r="R31" s="120"/>
      <c r="S31" s="122"/>
      <c r="T31" s="122"/>
      <c r="U31" s="120"/>
      <c r="V31" s="122"/>
      <c r="W31" s="122"/>
      <c r="X31" s="120"/>
      <c r="Y31" s="122"/>
      <c r="Z31" s="122"/>
      <c r="AA31" s="120"/>
      <c r="AB31" s="122"/>
      <c r="AC31" s="122"/>
      <c r="AD31" s="120"/>
      <c r="AE31" s="122"/>
      <c r="AF31" s="122"/>
      <c r="AG31" s="120"/>
      <c r="AH31" s="122"/>
      <c r="AI31" s="120"/>
      <c r="AJ31" s="124"/>
      <c r="AK31" s="122"/>
      <c r="AL31" s="65">
        <v>7.0000000000000001E-3</v>
      </c>
      <c r="AM31" s="120"/>
      <c r="AN31" s="122"/>
      <c r="AO31" s="122"/>
      <c r="AP31" s="120"/>
      <c r="AQ31" s="122"/>
      <c r="AR31" s="122"/>
      <c r="AS31" s="122"/>
      <c r="AT31" s="122"/>
      <c r="AU31" s="120"/>
      <c r="AV31" s="122"/>
      <c r="AW31" s="122"/>
      <c r="AX31" s="120"/>
      <c r="AY31" s="122"/>
      <c r="AZ31" s="122"/>
      <c r="BA31" s="120"/>
      <c r="BB31" s="122"/>
      <c r="BC31" s="122"/>
      <c r="BD31" s="120"/>
      <c r="BE31" s="122"/>
      <c r="BF31" s="122"/>
      <c r="BG31" s="122"/>
      <c r="BH31" s="122"/>
      <c r="BI31" s="120"/>
      <c r="BJ31" s="122"/>
      <c r="BK31" s="122"/>
      <c r="BL31" s="120"/>
      <c r="BM31" s="122"/>
      <c r="BN31" s="122"/>
      <c r="BO31" s="120"/>
      <c r="BP31" s="122"/>
      <c r="BQ31" s="120"/>
      <c r="BR31" s="120"/>
      <c r="BS31" s="120"/>
      <c r="BT31" s="120"/>
      <c r="BU31" s="120"/>
      <c r="BV31" s="120"/>
      <c r="BW31" s="120"/>
      <c r="BX31" s="120"/>
      <c r="BY31" s="120"/>
      <c r="BZ31" s="122"/>
      <c r="CA31" s="122"/>
      <c r="CB31" s="122"/>
      <c r="CC31" s="120"/>
      <c r="CD31" s="120"/>
      <c r="CE31" s="120"/>
      <c r="CF31" s="116" t="s">
        <v>130</v>
      </c>
      <c r="CG31" s="116" t="s">
        <v>143</v>
      </c>
      <c r="CH31" s="123">
        <v>39083</v>
      </c>
      <c r="CI31" s="116" t="s">
        <v>132</v>
      </c>
      <c r="CJ31" s="116" t="s">
        <v>144</v>
      </c>
      <c r="CK31" s="123">
        <v>26299</v>
      </c>
      <c r="CL31" s="116" t="s">
        <v>518</v>
      </c>
      <c r="CM31" s="116" t="s">
        <v>518</v>
      </c>
      <c r="CN31" s="53"/>
      <c r="CO31" s="116" t="s">
        <v>518</v>
      </c>
      <c r="CP31" s="116" t="s">
        <v>518</v>
      </c>
      <c r="CQ31" s="53"/>
      <c r="CR31" s="116" t="s">
        <v>518</v>
      </c>
      <c r="CS31" s="116" t="s">
        <v>518</v>
      </c>
      <c r="CT31" s="53"/>
      <c r="CU31" s="116" t="s">
        <v>518</v>
      </c>
      <c r="CV31" s="116" t="s">
        <v>518</v>
      </c>
      <c r="CW31" s="53"/>
      <c r="CX31" s="116" t="s">
        <v>518</v>
      </c>
      <c r="CY31" s="116" t="s">
        <v>518</v>
      </c>
      <c r="CZ31" s="53"/>
      <c r="DA31" s="116" t="s">
        <v>518</v>
      </c>
      <c r="DB31" s="116" t="s">
        <v>518</v>
      </c>
      <c r="DC31" s="53"/>
      <c r="DD31" s="116" t="s">
        <v>518</v>
      </c>
      <c r="DE31" s="116" t="s">
        <v>518</v>
      </c>
      <c r="DF31" s="53"/>
      <c r="DG31" s="116" t="s">
        <v>518</v>
      </c>
      <c r="DH31" s="116" t="s">
        <v>518</v>
      </c>
      <c r="DI31" s="53"/>
      <c r="DJ31" s="116" t="s">
        <v>518</v>
      </c>
      <c r="DK31" s="116" t="s">
        <v>518</v>
      </c>
      <c r="DL31" s="53"/>
      <c r="DM31" s="116" t="s">
        <v>518</v>
      </c>
      <c r="DN31" s="116" t="s">
        <v>518</v>
      </c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</row>
    <row r="32" spans="1:146">
      <c r="A32" s="116" t="s">
        <v>122</v>
      </c>
      <c r="B32" s="117">
        <v>2713</v>
      </c>
      <c r="C32" s="116" t="s">
        <v>536</v>
      </c>
      <c r="D32" s="116" t="s">
        <v>261</v>
      </c>
      <c r="E32" s="116" t="s">
        <v>537</v>
      </c>
      <c r="F32" s="118">
        <v>2</v>
      </c>
      <c r="G32" s="116" t="s">
        <v>126</v>
      </c>
      <c r="H32" s="117">
        <v>213</v>
      </c>
      <c r="I32" s="117">
        <v>2162</v>
      </c>
      <c r="J32" s="119"/>
      <c r="K32" s="122"/>
      <c r="L32" s="120"/>
      <c r="M32" s="122"/>
      <c r="N32" s="122"/>
      <c r="O32" s="120"/>
      <c r="P32" s="122"/>
      <c r="Q32" s="122"/>
      <c r="R32" s="120"/>
      <c r="S32" s="122"/>
      <c r="T32" s="122"/>
      <c r="U32" s="120"/>
      <c r="V32" s="122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4"/>
      <c r="AK32" s="122"/>
      <c r="AL32" s="65">
        <v>7.3333333333333297E-3</v>
      </c>
      <c r="AM32" s="120"/>
      <c r="AN32" s="122"/>
      <c r="AO32" s="120"/>
      <c r="AP32" s="120"/>
      <c r="AQ32" s="120"/>
      <c r="AR32" s="122"/>
      <c r="AS32" s="122"/>
      <c r="AT32" s="122"/>
      <c r="AU32" s="120"/>
      <c r="AV32" s="122"/>
      <c r="AW32" s="122"/>
      <c r="AX32" s="120"/>
      <c r="AY32" s="122"/>
      <c r="AZ32" s="122"/>
      <c r="BA32" s="120"/>
      <c r="BB32" s="122"/>
      <c r="BC32" s="120"/>
      <c r="BD32" s="120"/>
      <c r="BE32" s="120"/>
      <c r="BF32" s="122"/>
      <c r="BG32" s="122"/>
      <c r="BH32" s="122"/>
      <c r="BI32" s="120"/>
      <c r="BJ32" s="122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2"/>
      <c r="CA32" s="122"/>
      <c r="CB32" s="122"/>
      <c r="CC32" s="120"/>
      <c r="CD32" s="120"/>
      <c r="CE32" s="120"/>
      <c r="CF32" s="116" t="s">
        <v>130</v>
      </c>
      <c r="CG32" s="116" t="s">
        <v>268</v>
      </c>
      <c r="CH32" s="123">
        <v>27515</v>
      </c>
      <c r="CI32" s="116" t="s">
        <v>130</v>
      </c>
      <c r="CJ32" s="116" t="s">
        <v>268</v>
      </c>
      <c r="CK32" s="123">
        <v>26846</v>
      </c>
      <c r="CL32" s="116" t="s">
        <v>518</v>
      </c>
      <c r="CM32" s="116" t="s">
        <v>518</v>
      </c>
      <c r="CN32" s="53"/>
      <c r="CO32" s="116" t="s">
        <v>518</v>
      </c>
      <c r="CP32" s="116" t="s">
        <v>518</v>
      </c>
      <c r="CQ32" s="53"/>
      <c r="CR32" s="116" t="s">
        <v>518</v>
      </c>
      <c r="CS32" s="116" t="s">
        <v>518</v>
      </c>
      <c r="CT32" s="53"/>
      <c r="CU32" s="116" t="s">
        <v>518</v>
      </c>
      <c r="CV32" s="116" t="s">
        <v>518</v>
      </c>
      <c r="CW32" s="53"/>
      <c r="CX32" s="116" t="s">
        <v>518</v>
      </c>
      <c r="CY32" s="116" t="s">
        <v>518</v>
      </c>
      <c r="CZ32" s="53"/>
      <c r="DA32" s="116" t="s">
        <v>518</v>
      </c>
      <c r="DB32" s="116" t="s">
        <v>518</v>
      </c>
      <c r="DC32" s="53"/>
      <c r="DD32" s="116" t="s">
        <v>518</v>
      </c>
      <c r="DE32" s="116" t="s">
        <v>518</v>
      </c>
      <c r="DF32" s="53"/>
      <c r="DG32" s="116" t="s">
        <v>518</v>
      </c>
      <c r="DH32" s="116" t="s">
        <v>518</v>
      </c>
      <c r="DI32" s="53"/>
      <c r="DJ32" s="116" t="s">
        <v>518</v>
      </c>
      <c r="DK32" s="116" t="s">
        <v>518</v>
      </c>
      <c r="DL32" s="53"/>
      <c r="DM32" s="116" t="s">
        <v>518</v>
      </c>
      <c r="DN32" s="116" t="s">
        <v>518</v>
      </c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</row>
    <row r="33" spans="1:146">
      <c r="A33" s="116" t="s">
        <v>122</v>
      </c>
      <c r="B33" s="117">
        <v>2713</v>
      </c>
      <c r="C33" s="116" t="s">
        <v>536</v>
      </c>
      <c r="D33" s="116" t="s">
        <v>261</v>
      </c>
      <c r="E33" s="116" t="s">
        <v>537</v>
      </c>
      <c r="F33" s="118" t="s">
        <v>561</v>
      </c>
      <c r="G33" s="116" t="s">
        <v>126</v>
      </c>
      <c r="H33" s="117">
        <v>213</v>
      </c>
      <c r="I33" s="117">
        <v>2162</v>
      </c>
      <c r="J33" s="119"/>
      <c r="K33" s="122"/>
      <c r="L33" s="120"/>
      <c r="M33" s="122"/>
      <c r="N33" s="122"/>
      <c r="O33" s="120"/>
      <c r="P33" s="122"/>
      <c r="Q33" s="122"/>
      <c r="R33" s="120"/>
      <c r="S33" s="122"/>
      <c r="T33" s="122"/>
      <c r="U33" s="120"/>
      <c r="V33" s="122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4"/>
      <c r="AK33" s="122"/>
      <c r="AL33" s="65">
        <v>7.3333333333333297E-3</v>
      </c>
      <c r="AM33" s="120"/>
      <c r="AN33" s="122"/>
      <c r="AO33" s="120"/>
      <c r="AP33" s="120"/>
      <c r="AQ33" s="120"/>
      <c r="AR33" s="122"/>
      <c r="AS33" s="122"/>
      <c r="AT33" s="122"/>
      <c r="AU33" s="120"/>
      <c r="AV33" s="122"/>
      <c r="AW33" s="122"/>
      <c r="AX33" s="120"/>
      <c r="AY33" s="122"/>
      <c r="AZ33" s="122"/>
      <c r="BA33" s="120"/>
      <c r="BB33" s="122"/>
      <c r="BC33" s="120"/>
      <c r="BD33" s="120"/>
      <c r="BE33" s="120"/>
      <c r="BF33" s="122"/>
      <c r="BG33" s="122"/>
      <c r="BH33" s="122"/>
      <c r="BI33" s="120"/>
      <c r="BJ33" s="122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2"/>
      <c r="CA33" s="122"/>
      <c r="CB33" s="122"/>
      <c r="CC33" s="120"/>
      <c r="CD33" s="120"/>
      <c r="CE33" s="120"/>
      <c r="CF33" s="116" t="s">
        <v>130</v>
      </c>
      <c r="CG33" s="116" t="s">
        <v>268</v>
      </c>
      <c r="CH33" s="123">
        <v>27515</v>
      </c>
      <c r="CI33" s="116" t="s">
        <v>130</v>
      </c>
      <c r="CJ33" s="116" t="s">
        <v>268</v>
      </c>
      <c r="CK33" s="123">
        <v>26846</v>
      </c>
      <c r="CL33" s="116" t="s">
        <v>518</v>
      </c>
      <c r="CM33" s="116" t="s">
        <v>518</v>
      </c>
      <c r="CN33" s="53"/>
      <c r="CO33" s="116" t="s">
        <v>518</v>
      </c>
      <c r="CP33" s="116" t="s">
        <v>518</v>
      </c>
      <c r="CQ33" s="53"/>
      <c r="CR33" s="116" t="s">
        <v>518</v>
      </c>
      <c r="CS33" s="116" t="s">
        <v>518</v>
      </c>
      <c r="CT33" s="53"/>
      <c r="CU33" s="116" t="s">
        <v>518</v>
      </c>
      <c r="CV33" s="116" t="s">
        <v>518</v>
      </c>
      <c r="CW33" s="53"/>
      <c r="CX33" s="116" t="s">
        <v>518</v>
      </c>
      <c r="CY33" s="116" t="s">
        <v>518</v>
      </c>
      <c r="CZ33" s="53"/>
      <c r="DA33" s="116" t="s">
        <v>518</v>
      </c>
      <c r="DB33" s="116" t="s">
        <v>518</v>
      </c>
      <c r="DC33" s="53"/>
      <c r="DD33" s="116" t="s">
        <v>518</v>
      </c>
      <c r="DE33" s="116" t="s">
        <v>518</v>
      </c>
      <c r="DF33" s="53"/>
      <c r="DG33" s="116" t="s">
        <v>518</v>
      </c>
      <c r="DH33" s="116" t="s">
        <v>518</v>
      </c>
      <c r="DI33" s="53"/>
      <c r="DJ33" s="116" t="s">
        <v>518</v>
      </c>
      <c r="DK33" s="116" t="s">
        <v>518</v>
      </c>
      <c r="DL33" s="53"/>
      <c r="DM33" s="116" t="s">
        <v>518</v>
      </c>
      <c r="DN33" s="116" t="s">
        <v>518</v>
      </c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</row>
    <row r="34" spans="1:146">
      <c r="A34" s="3" t="s">
        <v>122</v>
      </c>
      <c r="B34" s="3">
        <v>7210</v>
      </c>
      <c r="C34" s="3" t="s">
        <v>373</v>
      </c>
      <c r="D34" s="3" t="s">
        <v>150</v>
      </c>
      <c r="E34" s="3" t="s">
        <v>374</v>
      </c>
      <c r="F34" s="55">
        <v>1</v>
      </c>
      <c r="G34" s="3" t="s">
        <v>126</v>
      </c>
      <c r="H34" s="48">
        <v>441</v>
      </c>
      <c r="I34" s="48">
        <v>4059.1</v>
      </c>
      <c r="J34" s="48">
        <v>3320.1</v>
      </c>
      <c r="K34" s="48">
        <v>390.3</v>
      </c>
      <c r="L34" s="49">
        <v>0.88503401360544198</v>
      </c>
      <c r="M34" s="3" t="s">
        <v>142</v>
      </c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63">
        <v>7.6200555367301496E-3</v>
      </c>
      <c r="AM34" s="50">
        <v>6.4821050823707205E-2</v>
      </c>
      <c r="AN34" s="50" t="s">
        <v>128</v>
      </c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>
        <v>4.8000000000000001E-4</v>
      </c>
      <c r="BJ34" s="50" t="s">
        <v>129</v>
      </c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>
        <v>1.2569804306679399E-2</v>
      </c>
      <c r="CD34" s="50">
        <v>0.10663992549741</v>
      </c>
      <c r="CE34" s="50" t="s">
        <v>128</v>
      </c>
      <c r="CF34" s="3" t="s">
        <v>152</v>
      </c>
      <c r="CG34" s="51" t="s">
        <v>153</v>
      </c>
      <c r="CH34" s="52">
        <v>39814</v>
      </c>
      <c r="CI34" s="51" t="s">
        <v>132</v>
      </c>
      <c r="CJ34" s="51" t="s">
        <v>375</v>
      </c>
      <c r="CK34" s="52">
        <v>34060</v>
      </c>
      <c r="CL34" s="51" t="s">
        <v>130</v>
      </c>
      <c r="CM34" s="51" t="s">
        <v>208</v>
      </c>
      <c r="CN34" s="52">
        <v>34060</v>
      </c>
    </row>
    <row r="35" spans="1:146">
      <c r="A35" s="116" t="s">
        <v>122</v>
      </c>
      <c r="B35" s="117">
        <v>6009</v>
      </c>
      <c r="C35" s="116" t="s">
        <v>546</v>
      </c>
      <c r="D35" s="116" t="s">
        <v>547</v>
      </c>
      <c r="E35" s="116" t="s">
        <v>125</v>
      </c>
      <c r="F35" s="118">
        <v>1</v>
      </c>
      <c r="G35" s="116" t="s">
        <v>126</v>
      </c>
      <c r="H35" s="117">
        <v>853</v>
      </c>
      <c r="I35" s="117">
        <v>8700</v>
      </c>
      <c r="J35" s="119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4"/>
      <c r="AK35" s="122"/>
      <c r="AL35" s="65">
        <v>7.6666666666666697E-3</v>
      </c>
      <c r="AM35" s="120"/>
      <c r="AN35" s="120"/>
      <c r="AO35" s="120"/>
      <c r="AP35" s="120"/>
      <c r="AQ35" s="120"/>
      <c r="AR35" s="120"/>
      <c r="AS35" s="120"/>
      <c r="AT35" s="122"/>
      <c r="AU35" s="120"/>
      <c r="AV35" s="122"/>
      <c r="AW35" s="120"/>
      <c r="AX35" s="120"/>
      <c r="AY35" s="120"/>
      <c r="AZ35" s="122"/>
      <c r="BA35" s="120"/>
      <c r="BB35" s="122"/>
      <c r="BC35" s="120"/>
      <c r="BD35" s="120"/>
      <c r="BE35" s="120"/>
      <c r="BF35" s="122"/>
      <c r="BG35" s="122"/>
      <c r="BH35" s="122"/>
      <c r="BI35" s="120"/>
      <c r="BJ35" s="122"/>
      <c r="BK35" s="122"/>
      <c r="BL35" s="120"/>
      <c r="BM35" s="122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2"/>
      <c r="CA35" s="122"/>
      <c r="CB35" s="122"/>
      <c r="CC35" s="120"/>
      <c r="CD35" s="120"/>
      <c r="CE35" s="120"/>
      <c r="CF35" s="116" t="s">
        <v>130</v>
      </c>
      <c r="CG35" s="116" t="s">
        <v>138</v>
      </c>
      <c r="CH35" s="53"/>
      <c r="CI35" s="116" t="s">
        <v>518</v>
      </c>
      <c r="CJ35" s="116" t="s">
        <v>518</v>
      </c>
      <c r="CK35" s="53"/>
      <c r="CL35" s="116" t="s">
        <v>518</v>
      </c>
      <c r="CM35" s="116" t="s">
        <v>518</v>
      </c>
      <c r="CN35" s="53"/>
      <c r="CO35" s="116" t="s">
        <v>518</v>
      </c>
      <c r="CP35" s="116" t="s">
        <v>518</v>
      </c>
      <c r="CQ35" s="53"/>
      <c r="CR35" s="116" t="s">
        <v>518</v>
      </c>
      <c r="CS35" s="116" t="s">
        <v>518</v>
      </c>
      <c r="CT35" s="53"/>
      <c r="CU35" s="116" t="s">
        <v>518</v>
      </c>
      <c r="CV35" s="116" t="s">
        <v>518</v>
      </c>
      <c r="CW35" s="53"/>
      <c r="CX35" s="116" t="s">
        <v>518</v>
      </c>
      <c r="CY35" s="116" t="s">
        <v>518</v>
      </c>
      <c r="CZ35" s="53"/>
      <c r="DA35" s="116" t="s">
        <v>518</v>
      </c>
      <c r="DB35" s="116" t="s">
        <v>518</v>
      </c>
      <c r="DC35" s="53"/>
      <c r="DD35" s="116" t="s">
        <v>518</v>
      </c>
      <c r="DE35" s="116" t="s">
        <v>518</v>
      </c>
      <c r="DF35" s="53"/>
      <c r="DG35" s="116" t="s">
        <v>518</v>
      </c>
      <c r="DH35" s="116" t="s">
        <v>518</v>
      </c>
      <c r="DI35" s="53"/>
      <c r="DJ35" s="116" t="s">
        <v>518</v>
      </c>
      <c r="DK35" s="116" t="s">
        <v>518</v>
      </c>
      <c r="DL35" s="53"/>
      <c r="DM35" s="116" t="s">
        <v>518</v>
      </c>
      <c r="DN35" s="116" t="s">
        <v>518</v>
      </c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</row>
    <row r="36" spans="1:146">
      <c r="A36" s="3" t="s">
        <v>122</v>
      </c>
      <c r="B36" s="3">
        <v>7213</v>
      </c>
      <c r="C36" s="3" t="s">
        <v>376</v>
      </c>
      <c r="D36" s="3" t="s">
        <v>303</v>
      </c>
      <c r="E36" s="3" t="s">
        <v>198</v>
      </c>
      <c r="F36" s="55">
        <v>1</v>
      </c>
      <c r="G36" s="3" t="s">
        <v>126</v>
      </c>
      <c r="H36" s="48">
        <v>431</v>
      </c>
      <c r="I36" s="48">
        <v>4923</v>
      </c>
      <c r="J36" s="48">
        <v>4114.1988944499999</v>
      </c>
      <c r="K36" s="48">
        <v>438.277982206356</v>
      </c>
      <c r="L36" s="49">
        <v>1.01688626962031</v>
      </c>
      <c r="M36" s="3" t="s">
        <v>142</v>
      </c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63">
        <v>7.9663703641606395E-3</v>
      </c>
      <c r="AM36" s="50">
        <v>7.5220126179758803E-2</v>
      </c>
      <c r="AN36" s="50" t="s">
        <v>128</v>
      </c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>
        <v>1.7799999999999999E-4</v>
      </c>
      <c r="BJ36" s="50" t="s">
        <v>128</v>
      </c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3" t="s">
        <v>130</v>
      </c>
      <c r="CG36" s="51" t="s">
        <v>237</v>
      </c>
      <c r="CH36" s="52">
        <v>37742</v>
      </c>
      <c r="CI36" s="51" t="s">
        <v>132</v>
      </c>
      <c r="CJ36" s="51" t="s">
        <v>133</v>
      </c>
      <c r="CK36" s="52">
        <v>37742</v>
      </c>
    </row>
    <row r="37" spans="1:146">
      <c r="A37" s="3" t="s">
        <v>122</v>
      </c>
      <c r="B37" s="3">
        <v>7030</v>
      </c>
      <c r="C37" s="3" t="s">
        <v>371</v>
      </c>
      <c r="D37" s="3" t="s">
        <v>147</v>
      </c>
      <c r="E37" s="3" t="s">
        <v>365</v>
      </c>
      <c r="F37" s="55">
        <v>1</v>
      </c>
      <c r="G37" s="3" t="s">
        <v>177</v>
      </c>
      <c r="H37" s="48">
        <v>172</v>
      </c>
      <c r="I37" s="48">
        <v>1717</v>
      </c>
      <c r="J37" s="48">
        <v>1788.63333333333</v>
      </c>
      <c r="K37" s="48">
        <v>173.63333333333301</v>
      </c>
      <c r="L37" s="49">
        <v>1.0094961240310101</v>
      </c>
      <c r="M37" s="3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63">
        <v>8.5948098119838605E-3</v>
      </c>
      <c r="AM37" s="50">
        <v>8.8536936014828593E-2</v>
      </c>
      <c r="AN37" s="50" t="s">
        <v>128</v>
      </c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>
        <v>1.40210142647313E-4</v>
      </c>
      <c r="CD37" s="50">
        <v>1.44433404575008E-3</v>
      </c>
      <c r="CE37" s="50" t="s">
        <v>128</v>
      </c>
      <c r="CF37" s="3" t="s">
        <v>130</v>
      </c>
      <c r="CG37" s="51" t="s">
        <v>237</v>
      </c>
      <c r="CH37" s="52">
        <v>33086</v>
      </c>
    </row>
    <row r="38" spans="1:146">
      <c r="A38" s="3" t="s">
        <v>122</v>
      </c>
      <c r="B38" s="3">
        <v>1010</v>
      </c>
      <c r="C38" s="3" t="s">
        <v>221</v>
      </c>
      <c r="D38" s="3" t="s">
        <v>214</v>
      </c>
      <c r="E38" s="3" t="s">
        <v>222</v>
      </c>
      <c r="F38" s="55">
        <v>1</v>
      </c>
      <c r="G38" s="3" t="s">
        <v>126</v>
      </c>
      <c r="H38" s="48">
        <v>90</v>
      </c>
      <c r="I38" s="48">
        <v>923.69500000000005</v>
      </c>
      <c r="J38" s="48">
        <v>4599.9356143137202</v>
      </c>
      <c r="K38" s="48">
        <v>434.33333333333297</v>
      </c>
      <c r="L38" s="49">
        <v>4.8259259259259304</v>
      </c>
      <c r="M38" s="3" t="s">
        <v>142</v>
      </c>
      <c r="N38" s="50">
        <v>1.22E-8</v>
      </c>
      <c r="O38" s="50"/>
      <c r="P38" s="50" t="s">
        <v>129</v>
      </c>
      <c r="Q38" s="50">
        <v>3.3000000000000002E-9</v>
      </c>
      <c r="R38" s="50"/>
      <c r="S38" s="50" t="s">
        <v>129</v>
      </c>
      <c r="T38" s="50">
        <v>3.4999999999999999E-9</v>
      </c>
      <c r="U38" s="50"/>
      <c r="V38" s="50" t="s">
        <v>129</v>
      </c>
      <c r="W38" s="50">
        <v>3.3000000000000002E-9</v>
      </c>
      <c r="X38" s="50"/>
      <c r="Y38" s="50" t="s">
        <v>129</v>
      </c>
      <c r="Z38" s="50">
        <v>1.96E-8</v>
      </c>
      <c r="AA38" s="50"/>
      <c r="AB38" s="50" t="s">
        <v>129</v>
      </c>
      <c r="AC38" s="50">
        <v>4.0000000000000001E-8</v>
      </c>
      <c r="AD38" s="50"/>
      <c r="AE38" s="50" t="s">
        <v>129</v>
      </c>
      <c r="AF38" s="50">
        <v>4.4999999999999998E-9</v>
      </c>
      <c r="AG38" s="50"/>
      <c r="AH38" s="50" t="s">
        <v>129</v>
      </c>
      <c r="AI38" s="50">
        <v>4.0000000000000001E-8</v>
      </c>
      <c r="AJ38" s="50"/>
      <c r="AK38" s="50" t="s">
        <v>129</v>
      </c>
      <c r="AL38" s="63">
        <v>8.7930423400075595E-3</v>
      </c>
      <c r="AM38" s="50">
        <v>9.3125315313820303E-2</v>
      </c>
      <c r="AN38" s="50" t="s">
        <v>128</v>
      </c>
      <c r="AO38" s="50">
        <v>2.1999999999999998E-9</v>
      </c>
      <c r="AP38" s="50"/>
      <c r="AQ38" s="50" t="s">
        <v>129</v>
      </c>
      <c r="AR38" s="50">
        <v>3.3999999999999998E-9</v>
      </c>
      <c r="AS38" s="50"/>
      <c r="AT38" s="50" t="s">
        <v>129</v>
      </c>
      <c r="AU38" s="50">
        <v>1.8839999999999999E-7</v>
      </c>
      <c r="AV38" s="50" t="s">
        <v>129</v>
      </c>
      <c r="AW38" s="50">
        <v>8.2000000000000006E-9</v>
      </c>
      <c r="AX38" s="50"/>
      <c r="AY38" s="50" t="s">
        <v>129</v>
      </c>
      <c r="AZ38" s="50">
        <v>1.42E-8</v>
      </c>
      <c r="BA38" s="50"/>
      <c r="BB38" s="50" t="s">
        <v>129</v>
      </c>
      <c r="BC38" s="50">
        <v>2.3970798263666698E-3</v>
      </c>
      <c r="BD38" s="50"/>
      <c r="BE38" s="50" t="s">
        <v>128</v>
      </c>
      <c r="BF38" s="50">
        <v>4.0000000000000002E-9</v>
      </c>
      <c r="BG38" s="50"/>
      <c r="BH38" s="50" t="s">
        <v>129</v>
      </c>
      <c r="BI38" s="50"/>
      <c r="BJ38" s="50"/>
      <c r="BK38" s="50">
        <v>2.3200000000000001E-7</v>
      </c>
      <c r="BL38" s="50"/>
      <c r="BM38" s="50" t="s">
        <v>129</v>
      </c>
      <c r="BN38" s="50">
        <v>4.0800000000000001E-8</v>
      </c>
      <c r="BO38" s="50"/>
      <c r="BP38" s="50" t="s">
        <v>129</v>
      </c>
      <c r="BQ38" s="50">
        <v>3.2600000000000001E-8</v>
      </c>
      <c r="BR38" s="50"/>
      <c r="BS38" s="50" t="s">
        <v>129</v>
      </c>
      <c r="BT38" s="50"/>
      <c r="BU38" s="50"/>
      <c r="BV38" s="50"/>
      <c r="BW38" s="50"/>
      <c r="BX38" s="50"/>
      <c r="BY38" s="50"/>
      <c r="BZ38" s="50"/>
      <c r="CA38" s="50"/>
      <c r="CB38" s="50"/>
      <c r="CC38" s="50">
        <v>6.4217610126089003E-4</v>
      </c>
      <c r="CD38" s="50">
        <v>6.8011559144691598E-3</v>
      </c>
      <c r="CE38" s="50" t="s">
        <v>128</v>
      </c>
      <c r="CF38" s="3" t="s">
        <v>130</v>
      </c>
      <c r="CG38" s="51" t="s">
        <v>138</v>
      </c>
      <c r="CH38" s="52">
        <v>34243</v>
      </c>
    </row>
    <row r="39" spans="1:146">
      <c r="A39" s="3" t="s">
        <v>122</v>
      </c>
      <c r="B39" s="3">
        <v>1010</v>
      </c>
      <c r="C39" s="3" t="s">
        <v>221</v>
      </c>
      <c r="D39" s="3" t="s">
        <v>214</v>
      </c>
      <c r="E39" s="3" t="s">
        <v>223</v>
      </c>
      <c r="F39" s="55">
        <v>1</v>
      </c>
      <c r="G39" s="3" t="s">
        <v>126</v>
      </c>
      <c r="H39" s="48">
        <v>342</v>
      </c>
      <c r="I39" s="48">
        <v>3059.0605</v>
      </c>
      <c r="J39" s="48">
        <v>4599.9356143137202</v>
      </c>
      <c r="K39" s="48">
        <v>434.33333333333297</v>
      </c>
      <c r="L39" s="49">
        <v>1.26998050682261</v>
      </c>
      <c r="M39" s="3" t="s">
        <v>142</v>
      </c>
      <c r="N39" s="50">
        <v>1.22E-8</v>
      </c>
      <c r="O39" s="50"/>
      <c r="P39" s="50" t="s">
        <v>129</v>
      </c>
      <c r="Q39" s="50">
        <v>3.3000000000000002E-9</v>
      </c>
      <c r="R39" s="50"/>
      <c r="S39" s="50" t="s">
        <v>129</v>
      </c>
      <c r="T39" s="50">
        <v>3.4999999999999999E-9</v>
      </c>
      <c r="U39" s="50"/>
      <c r="V39" s="50" t="s">
        <v>129</v>
      </c>
      <c r="W39" s="50">
        <v>3.3000000000000002E-9</v>
      </c>
      <c r="X39" s="50"/>
      <c r="Y39" s="50" t="s">
        <v>129</v>
      </c>
      <c r="Z39" s="50">
        <v>1.96E-8</v>
      </c>
      <c r="AA39" s="50"/>
      <c r="AB39" s="50" t="s">
        <v>129</v>
      </c>
      <c r="AC39" s="50">
        <v>4.0000000000000001E-8</v>
      </c>
      <c r="AD39" s="50"/>
      <c r="AE39" s="50" t="s">
        <v>129</v>
      </c>
      <c r="AF39" s="50">
        <v>4.4999999999999998E-9</v>
      </c>
      <c r="AG39" s="50"/>
      <c r="AH39" s="50" t="s">
        <v>129</v>
      </c>
      <c r="AI39" s="50">
        <v>4.0000000000000001E-8</v>
      </c>
      <c r="AJ39" s="50"/>
      <c r="AK39" s="50" t="s">
        <v>129</v>
      </c>
      <c r="AL39" s="63">
        <v>8.7930423400075595E-3</v>
      </c>
      <c r="AM39" s="50">
        <v>9.3125315313820303E-2</v>
      </c>
      <c r="AN39" s="50" t="s">
        <v>128</v>
      </c>
      <c r="AO39" s="50">
        <v>2.1999999999999998E-9</v>
      </c>
      <c r="AP39" s="50"/>
      <c r="AQ39" s="50" t="s">
        <v>129</v>
      </c>
      <c r="AR39" s="50">
        <v>3.3999999999999998E-9</v>
      </c>
      <c r="AS39" s="50"/>
      <c r="AT39" s="50" t="s">
        <v>129</v>
      </c>
      <c r="AU39" s="50">
        <v>1.8839999999999999E-7</v>
      </c>
      <c r="AV39" s="50" t="s">
        <v>129</v>
      </c>
      <c r="AW39" s="50">
        <v>8.2000000000000006E-9</v>
      </c>
      <c r="AX39" s="50"/>
      <c r="AY39" s="50" t="s">
        <v>129</v>
      </c>
      <c r="AZ39" s="50">
        <v>1.42E-8</v>
      </c>
      <c r="BA39" s="50"/>
      <c r="BB39" s="50" t="s">
        <v>129</v>
      </c>
      <c r="BC39" s="50">
        <v>2.3970798263666698E-3</v>
      </c>
      <c r="BD39" s="50"/>
      <c r="BE39" s="50" t="s">
        <v>128</v>
      </c>
      <c r="BF39" s="50">
        <v>4.0000000000000002E-9</v>
      </c>
      <c r="BG39" s="50"/>
      <c r="BH39" s="50" t="s">
        <v>129</v>
      </c>
      <c r="BI39" s="50"/>
      <c r="BJ39" s="50"/>
      <c r="BK39" s="50">
        <v>2.3200000000000001E-7</v>
      </c>
      <c r="BL39" s="50"/>
      <c r="BM39" s="50" t="s">
        <v>129</v>
      </c>
      <c r="BN39" s="50">
        <v>4.0800000000000001E-8</v>
      </c>
      <c r="BO39" s="50"/>
      <c r="BP39" s="50" t="s">
        <v>129</v>
      </c>
      <c r="BQ39" s="50">
        <v>3.2600000000000001E-8</v>
      </c>
      <c r="BR39" s="50"/>
      <c r="BS39" s="50" t="s">
        <v>129</v>
      </c>
      <c r="BT39" s="50"/>
      <c r="BU39" s="50"/>
      <c r="BV39" s="50"/>
      <c r="BW39" s="50"/>
      <c r="BX39" s="50"/>
      <c r="BY39" s="50"/>
      <c r="BZ39" s="50"/>
      <c r="CA39" s="50"/>
      <c r="CB39" s="50"/>
      <c r="CC39" s="50">
        <v>6.4217610126089003E-4</v>
      </c>
      <c r="CD39" s="50">
        <v>6.8011559144691598E-3</v>
      </c>
      <c r="CE39" s="50" t="s">
        <v>128</v>
      </c>
      <c r="CF39" s="3" t="s">
        <v>130</v>
      </c>
      <c r="CG39" s="51" t="s">
        <v>138</v>
      </c>
      <c r="CH39" s="52">
        <v>34090</v>
      </c>
    </row>
    <row r="40" spans="1:146">
      <c r="A40" s="3" t="s">
        <v>122</v>
      </c>
      <c r="B40" s="3">
        <v>4078</v>
      </c>
      <c r="C40" s="3" t="s">
        <v>316</v>
      </c>
      <c r="D40" s="3" t="s">
        <v>314</v>
      </c>
      <c r="E40" s="3" t="s">
        <v>318</v>
      </c>
      <c r="F40" s="55">
        <v>1</v>
      </c>
      <c r="G40" s="3" t="s">
        <v>126</v>
      </c>
      <c r="H40" s="48">
        <v>574.5</v>
      </c>
      <c r="I40" s="48">
        <v>5173.07</v>
      </c>
      <c r="J40" s="48">
        <v>4487.3333333333303</v>
      </c>
      <c r="K40" s="48">
        <v>545.66109520783095</v>
      </c>
      <c r="L40" s="49">
        <v>0.94980173230257803</v>
      </c>
      <c r="M40" s="3" t="s">
        <v>137</v>
      </c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63">
        <v>8.9999999999999993E-3</v>
      </c>
      <c r="AM40" s="50"/>
      <c r="AN40" s="50" t="s">
        <v>128</v>
      </c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>
        <v>2.0266666666666699E-4</v>
      </c>
      <c r="BD40" s="50">
        <v>1.6725277624815801E-3</v>
      </c>
      <c r="BE40" s="50" t="s">
        <v>128</v>
      </c>
      <c r="BF40" s="50"/>
      <c r="BG40" s="50"/>
      <c r="BH40" s="50"/>
      <c r="BI40" s="50">
        <v>1.24766666666667E-4</v>
      </c>
      <c r="BJ40" s="50" t="s">
        <v>128</v>
      </c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>
        <v>1.98246432016677E-3</v>
      </c>
      <c r="CD40" s="50">
        <v>1.6182615946815901E-2</v>
      </c>
      <c r="CE40" s="50" t="s">
        <v>128</v>
      </c>
      <c r="CF40" s="3" t="s">
        <v>152</v>
      </c>
      <c r="CG40" s="51" t="s">
        <v>153</v>
      </c>
      <c r="CH40" s="52">
        <v>39630</v>
      </c>
      <c r="CI40" s="51" t="s">
        <v>170</v>
      </c>
      <c r="CJ40" s="51" t="s">
        <v>185</v>
      </c>
      <c r="CK40" s="52">
        <v>39630</v>
      </c>
      <c r="CL40" s="51" t="s">
        <v>132</v>
      </c>
      <c r="CM40" s="51" t="s">
        <v>159</v>
      </c>
      <c r="CN40" s="52">
        <v>39630</v>
      </c>
      <c r="CO40" s="51" t="s">
        <v>130</v>
      </c>
      <c r="CP40" s="51" t="s">
        <v>186</v>
      </c>
      <c r="CQ40" s="52">
        <v>39630</v>
      </c>
    </row>
    <row r="41" spans="1:146">
      <c r="A41" s="3" t="s">
        <v>122</v>
      </c>
      <c r="B41" s="3">
        <v>3131</v>
      </c>
      <c r="C41" s="3" t="s">
        <v>286</v>
      </c>
      <c r="D41" s="3" t="s">
        <v>277</v>
      </c>
      <c r="E41" s="3" t="s">
        <v>287</v>
      </c>
      <c r="F41" s="55">
        <v>1</v>
      </c>
      <c r="G41" s="3" t="s">
        <v>126</v>
      </c>
      <c r="H41" s="48">
        <v>188</v>
      </c>
      <c r="I41" s="48">
        <v>1794</v>
      </c>
      <c r="J41" s="48">
        <v>2974.37380952381</v>
      </c>
      <c r="K41" s="48">
        <v>329.638165614147</v>
      </c>
      <c r="L41" s="49">
        <v>1.7533944979475899</v>
      </c>
      <c r="M41" s="3" t="s">
        <v>142</v>
      </c>
      <c r="N41" s="50">
        <v>4.0433333333333302E-7</v>
      </c>
      <c r="O41" s="50">
        <v>3.6483593298230401E-6</v>
      </c>
      <c r="P41" s="50" t="s">
        <v>128</v>
      </c>
      <c r="Q41" s="50">
        <v>1.3276666666666699E-7</v>
      </c>
      <c r="R41" s="50">
        <v>1.1979732242939099E-6</v>
      </c>
      <c r="S41" s="50" t="s">
        <v>128</v>
      </c>
      <c r="T41" s="50">
        <v>3.7866666666666699E-7</v>
      </c>
      <c r="U41" s="50">
        <v>3.41676520913353E-6</v>
      </c>
      <c r="V41" s="50" t="s">
        <v>128</v>
      </c>
      <c r="W41" s="50">
        <v>1.12166666666667E-7</v>
      </c>
      <c r="X41" s="50">
        <v>1.0120963845716799E-6</v>
      </c>
      <c r="Y41" s="50" t="s">
        <v>128</v>
      </c>
      <c r="Z41" s="50">
        <v>1.54633333333333E-7</v>
      </c>
      <c r="AA41" s="50">
        <v>1.39527938425796E-6</v>
      </c>
      <c r="AB41" s="50" t="s">
        <v>128</v>
      </c>
      <c r="AC41" s="50">
        <v>9.5333333333333303E-7</v>
      </c>
      <c r="AD41" s="50">
        <v>8.6020673398960393E-6</v>
      </c>
      <c r="AE41" s="50" t="s">
        <v>128</v>
      </c>
      <c r="AF41" s="50">
        <v>1.49E-7</v>
      </c>
      <c r="AG41" s="50">
        <v>1.3444489863403999E-6</v>
      </c>
      <c r="AH41" s="50" t="s">
        <v>129</v>
      </c>
      <c r="AI41" s="50">
        <v>1.2500000000000001E-6</v>
      </c>
      <c r="AJ41" s="50">
        <v>1.12789344491644E-5</v>
      </c>
      <c r="AK41" s="50" t="s">
        <v>129</v>
      </c>
      <c r="AL41" s="63">
        <v>9.5649410215310395E-3</v>
      </c>
      <c r="AM41" s="50">
        <v>8.6305874233577703E-2</v>
      </c>
      <c r="AN41" s="50" t="s">
        <v>128</v>
      </c>
      <c r="AO41" s="50">
        <v>1.48633333333333E-7</v>
      </c>
      <c r="AP41" s="50">
        <v>1.3411404989019699E-6</v>
      </c>
      <c r="AQ41" s="50" t="s">
        <v>128</v>
      </c>
      <c r="AR41" s="50">
        <v>1.14E-7</v>
      </c>
      <c r="AS41" s="50">
        <v>1.02863882176379E-6</v>
      </c>
      <c r="AT41" s="50" t="s">
        <v>129</v>
      </c>
      <c r="AU41" s="50">
        <v>3.1100000000000002E-7</v>
      </c>
      <c r="AV41" s="50" t="s">
        <v>129</v>
      </c>
      <c r="AW41" s="50">
        <v>3.3733333333333302E-7</v>
      </c>
      <c r="AX41" s="50">
        <v>3.0438084433478301E-6</v>
      </c>
      <c r="AY41" s="50" t="s">
        <v>128</v>
      </c>
      <c r="AZ41" s="50">
        <v>4.5499999999999998E-7</v>
      </c>
      <c r="BA41" s="50">
        <v>4.1055321394958401E-6</v>
      </c>
      <c r="BB41" s="50" t="s">
        <v>128</v>
      </c>
      <c r="BC41" s="50">
        <v>3.7333333333333302E-7</v>
      </c>
      <c r="BD41" s="50">
        <v>3.3686417554837602E-6</v>
      </c>
      <c r="BE41" s="50" t="s">
        <v>128</v>
      </c>
      <c r="BF41" s="50">
        <v>8.8450000000000001E-8</v>
      </c>
      <c r="BG41" s="50">
        <v>7.9809740162287195E-7</v>
      </c>
      <c r="BH41" s="50" t="s">
        <v>128</v>
      </c>
      <c r="BI41" s="50">
        <v>1.11666666666667E-4</v>
      </c>
      <c r="BJ41" s="50" t="s">
        <v>128</v>
      </c>
      <c r="BK41" s="50">
        <v>2.53533333333333E-5</v>
      </c>
      <c r="BL41" s="50">
        <v>2.2876686778758499E-4</v>
      </c>
      <c r="BM41" s="50" t="s">
        <v>128</v>
      </c>
      <c r="BN41" s="50">
        <v>1.2500000000000001E-6</v>
      </c>
      <c r="BO41" s="50">
        <v>1.12789344491644E-5</v>
      </c>
      <c r="BP41" s="50" t="s">
        <v>128</v>
      </c>
      <c r="BQ41" s="50">
        <v>1.0499999999999999E-6</v>
      </c>
      <c r="BR41" s="50">
        <v>9.47430493729809E-6</v>
      </c>
      <c r="BS41" s="50" t="s">
        <v>129</v>
      </c>
      <c r="BT41" s="50"/>
      <c r="BU41" s="50"/>
      <c r="BV41" s="50"/>
      <c r="BW41" s="50"/>
      <c r="BX41" s="50"/>
      <c r="BY41" s="50"/>
      <c r="BZ41" s="50"/>
      <c r="CA41" s="50"/>
      <c r="CB41" s="50"/>
      <c r="CC41" s="50">
        <v>8.02909363045003E-4</v>
      </c>
      <c r="CD41" s="50">
        <v>7.2447696595239397E-3</v>
      </c>
      <c r="CE41" s="50" t="s">
        <v>128</v>
      </c>
      <c r="CF41" s="3" t="s">
        <v>130</v>
      </c>
      <c r="CG41" s="51" t="s">
        <v>138</v>
      </c>
      <c r="CH41" s="52">
        <v>21702</v>
      </c>
      <c r="CI41" s="51" t="s">
        <v>130</v>
      </c>
      <c r="CJ41" s="51" t="s">
        <v>138</v>
      </c>
      <c r="CK41" s="52">
        <v>28185</v>
      </c>
    </row>
    <row r="42" spans="1:146">
      <c r="A42" s="3" t="s">
        <v>122</v>
      </c>
      <c r="B42" s="3">
        <v>3131</v>
      </c>
      <c r="C42" s="3" t="s">
        <v>286</v>
      </c>
      <c r="D42" s="3" t="s">
        <v>277</v>
      </c>
      <c r="E42" s="3" t="s">
        <v>288</v>
      </c>
      <c r="F42" s="55">
        <v>1</v>
      </c>
      <c r="G42" s="3" t="s">
        <v>126</v>
      </c>
      <c r="H42" s="48">
        <v>188</v>
      </c>
      <c r="I42" s="48">
        <v>1794</v>
      </c>
      <c r="J42" s="48">
        <v>2974.37380952381</v>
      </c>
      <c r="K42" s="48">
        <v>329.638165614147</v>
      </c>
      <c r="L42" s="49">
        <v>1.7533944979475899</v>
      </c>
      <c r="M42" s="3" t="s">
        <v>142</v>
      </c>
      <c r="N42" s="50">
        <v>4.0433333333333302E-7</v>
      </c>
      <c r="O42" s="50">
        <v>3.6483593298230401E-6</v>
      </c>
      <c r="P42" s="50" t="s">
        <v>128</v>
      </c>
      <c r="Q42" s="50">
        <v>1.3276666666666699E-7</v>
      </c>
      <c r="R42" s="50">
        <v>1.1979732242939099E-6</v>
      </c>
      <c r="S42" s="50" t="s">
        <v>128</v>
      </c>
      <c r="T42" s="50">
        <v>3.7866666666666699E-7</v>
      </c>
      <c r="U42" s="50">
        <v>3.41676520913353E-6</v>
      </c>
      <c r="V42" s="50" t="s">
        <v>128</v>
      </c>
      <c r="W42" s="50">
        <v>1.12166666666667E-7</v>
      </c>
      <c r="X42" s="50">
        <v>1.0120963845716799E-6</v>
      </c>
      <c r="Y42" s="50" t="s">
        <v>128</v>
      </c>
      <c r="Z42" s="50">
        <v>1.54633333333333E-7</v>
      </c>
      <c r="AA42" s="50">
        <v>1.39527938425796E-6</v>
      </c>
      <c r="AB42" s="50" t="s">
        <v>128</v>
      </c>
      <c r="AC42" s="50">
        <v>9.5333333333333303E-7</v>
      </c>
      <c r="AD42" s="50">
        <v>8.6020673398960393E-6</v>
      </c>
      <c r="AE42" s="50" t="s">
        <v>128</v>
      </c>
      <c r="AF42" s="50">
        <v>1.49E-7</v>
      </c>
      <c r="AG42" s="50">
        <v>1.3444489863403999E-6</v>
      </c>
      <c r="AH42" s="50" t="s">
        <v>129</v>
      </c>
      <c r="AI42" s="50">
        <v>1.2500000000000001E-6</v>
      </c>
      <c r="AJ42" s="50">
        <v>1.12789344491644E-5</v>
      </c>
      <c r="AK42" s="50" t="s">
        <v>129</v>
      </c>
      <c r="AL42" s="63">
        <v>9.5649410215310395E-3</v>
      </c>
      <c r="AM42" s="50">
        <v>8.6305874233577703E-2</v>
      </c>
      <c r="AN42" s="50" t="s">
        <v>128</v>
      </c>
      <c r="AO42" s="50">
        <v>1.48633333333333E-7</v>
      </c>
      <c r="AP42" s="50">
        <v>1.3411404989019699E-6</v>
      </c>
      <c r="AQ42" s="50" t="s">
        <v>128</v>
      </c>
      <c r="AR42" s="50">
        <v>1.14E-7</v>
      </c>
      <c r="AS42" s="50">
        <v>1.02863882176379E-6</v>
      </c>
      <c r="AT42" s="50" t="s">
        <v>129</v>
      </c>
      <c r="AU42" s="50">
        <v>3.1100000000000002E-7</v>
      </c>
      <c r="AV42" s="50" t="s">
        <v>129</v>
      </c>
      <c r="AW42" s="50">
        <v>3.3733333333333302E-7</v>
      </c>
      <c r="AX42" s="50">
        <v>3.0438084433478301E-6</v>
      </c>
      <c r="AY42" s="50" t="s">
        <v>128</v>
      </c>
      <c r="AZ42" s="50">
        <v>4.5499999999999998E-7</v>
      </c>
      <c r="BA42" s="50">
        <v>4.1055321394958401E-6</v>
      </c>
      <c r="BB42" s="50" t="s">
        <v>128</v>
      </c>
      <c r="BC42" s="50">
        <v>3.7333333333333302E-7</v>
      </c>
      <c r="BD42" s="50">
        <v>3.3686417554837602E-6</v>
      </c>
      <c r="BE42" s="50" t="s">
        <v>128</v>
      </c>
      <c r="BF42" s="50">
        <v>8.8450000000000001E-8</v>
      </c>
      <c r="BG42" s="50">
        <v>7.9809740162287195E-7</v>
      </c>
      <c r="BH42" s="50" t="s">
        <v>128</v>
      </c>
      <c r="BI42" s="50">
        <v>1.11666666666667E-4</v>
      </c>
      <c r="BJ42" s="50" t="s">
        <v>128</v>
      </c>
      <c r="BK42" s="50">
        <v>2.53533333333333E-5</v>
      </c>
      <c r="BL42" s="50">
        <v>2.2876686778758499E-4</v>
      </c>
      <c r="BM42" s="50" t="s">
        <v>128</v>
      </c>
      <c r="BN42" s="50">
        <v>1.2500000000000001E-6</v>
      </c>
      <c r="BO42" s="50">
        <v>1.12789344491644E-5</v>
      </c>
      <c r="BP42" s="50" t="s">
        <v>128</v>
      </c>
      <c r="BQ42" s="50">
        <v>1.0499999999999999E-6</v>
      </c>
      <c r="BR42" s="50">
        <v>9.47430493729809E-6</v>
      </c>
      <c r="BS42" s="50" t="s">
        <v>129</v>
      </c>
      <c r="BT42" s="50"/>
      <c r="BU42" s="50"/>
      <c r="BV42" s="50"/>
      <c r="BW42" s="50"/>
      <c r="BX42" s="50"/>
      <c r="BY42" s="50"/>
      <c r="BZ42" s="50"/>
      <c r="CA42" s="50"/>
      <c r="CB42" s="50"/>
      <c r="CC42" s="50">
        <v>8.02909363045003E-4</v>
      </c>
      <c r="CD42" s="50">
        <v>7.2447696595239397E-3</v>
      </c>
      <c r="CE42" s="50" t="s">
        <v>128</v>
      </c>
      <c r="CF42" s="3" t="s">
        <v>130</v>
      </c>
      <c r="CG42" s="51" t="s">
        <v>138</v>
      </c>
      <c r="CH42" s="52">
        <v>22068</v>
      </c>
      <c r="CI42" s="51" t="s">
        <v>130</v>
      </c>
      <c r="CJ42" s="51" t="s">
        <v>138</v>
      </c>
      <c r="CK42" s="52">
        <v>28185</v>
      </c>
    </row>
    <row r="43" spans="1:146">
      <c r="A43" s="116" t="s">
        <v>122</v>
      </c>
      <c r="B43" s="117">
        <v>676</v>
      </c>
      <c r="C43" s="116" t="s">
        <v>521</v>
      </c>
      <c r="D43" s="116" t="s">
        <v>161</v>
      </c>
      <c r="E43" s="116" t="s">
        <v>273</v>
      </c>
      <c r="F43" s="118">
        <v>1</v>
      </c>
      <c r="G43" s="116" t="s">
        <v>126</v>
      </c>
      <c r="H43" s="117">
        <v>364</v>
      </c>
      <c r="I43" s="117">
        <v>3640</v>
      </c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4"/>
      <c r="AK43" s="122"/>
      <c r="AL43" s="65">
        <v>1.0500000000000001E-2</v>
      </c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2"/>
      <c r="BA43" s="120"/>
      <c r="BB43" s="122"/>
      <c r="BC43" s="120"/>
      <c r="BD43" s="120"/>
      <c r="BE43" s="120"/>
      <c r="BF43" s="122"/>
      <c r="BG43" s="122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2"/>
      <c r="CA43" s="122"/>
      <c r="CB43" s="122"/>
      <c r="CC43" s="120"/>
      <c r="CD43" s="120"/>
      <c r="CE43" s="120"/>
      <c r="CF43" s="116" t="s">
        <v>152</v>
      </c>
      <c r="CG43" s="116" t="s">
        <v>153</v>
      </c>
      <c r="CH43" s="123">
        <v>40118</v>
      </c>
      <c r="CI43" s="116" t="s">
        <v>170</v>
      </c>
      <c r="CJ43" s="116" t="s">
        <v>259</v>
      </c>
      <c r="CK43" s="123">
        <v>40118</v>
      </c>
      <c r="CL43" s="116" t="s">
        <v>130</v>
      </c>
      <c r="CM43" s="116" t="s">
        <v>138</v>
      </c>
      <c r="CN43" s="123">
        <v>30195</v>
      </c>
      <c r="CO43" s="116" t="s">
        <v>132</v>
      </c>
      <c r="CP43" s="116" t="s">
        <v>133</v>
      </c>
      <c r="CQ43" s="123">
        <v>30195</v>
      </c>
      <c r="CR43" s="116" t="s">
        <v>518</v>
      </c>
      <c r="CS43" s="116" t="s">
        <v>518</v>
      </c>
      <c r="CT43" s="53"/>
      <c r="CU43" s="116" t="s">
        <v>518</v>
      </c>
      <c r="CV43" s="116" t="s">
        <v>518</v>
      </c>
      <c r="CW43" s="53"/>
      <c r="CX43" s="116" t="s">
        <v>518</v>
      </c>
      <c r="CY43" s="116" t="s">
        <v>518</v>
      </c>
      <c r="CZ43" s="53"/>
      <c r="DA43" s="116" t="s">
        <v>518</v>
      </c>
      <c r="DB43" s="116" t="s">
        <v>518</v>
      </c>
      <c r="DC43" s="53"/>
      <c r="DD43" s="116" t="s">
        <v>518</v>
      </c>
      <c r="DE43" s="116" t="s">
        <v>518</v>
      </c>
      <c r="DF43" s="53"/>
      <c r="DG43" s="116" t="s">
        <v>518</v>
      </c>
      <c r="DH43" s="116" t="s">
        <v>518</v>
      </c>
      <c r="DI43" s="53"/>
      <c r="DJ43" s="116" t="s">
        <v>518</v>
      </c>
      <c r="DK43" s="116" t="s">
        <v>518</v>
      </c>
      <c r="DL43" s="53"/>
      <c r="DM43" s="116" t="s">
        <v>518</v>
      </c>
      <c r="DN43" s="116" t="s">
        <v>518</v>
      </c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</row>
    <row r="44" spans="1:146">
      <c r="A44" s="116" t="s">
        <v>122</v>
      </c>
      <c r="B44" s="117">
        <v>113</v>
      </c>
      <c r="C44" s="116" t="s">
        <v>139</v>
      </c>
      <c r="D44" s="116" t="s">
        <v>140</v>
      </c>
      <c r="E44" s="116" t="s">
        <v>145</v>
      </c>
      <c r="F44" s="118">
        <v>1</v>
      </c>
      <c r="G44" s="116" t="s">
        <v>126</v>
      </c>
      <c r="H44" s="117">
        <v>425</v>
      </c>
      <c r="I44" s="117">
        <v>4268</v>
      </c>
      <c r="J44" s="119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4"/>
      <c r="AK44" s="122"/>
      <c r="AL44" s="65">
        <v>1.0999999999999999E-2</v>
      </c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2"/>
      <c r="BA44" s="122"/>
      <c r="BB44" s="122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16" t="s">
        <v>130</v>
      </c>
      <c r="CG44" s="116" t="s">
        <v>143</v>
      </c>
      <c r="CH44" s="123">
        <v>39448</v>
      </c>
      <c r="CI44" s="116" t="s">
        <v>132</v>
      </c>
      <c r="CJ44" s="116" t="s">
        <v>144</v>
      </c>
      <c r="CK44" s="123">
        <v>39448</v>
      </c>
      <c r="CL44" s="116" t="s">
        <v>518</v>
      </c>
      <c r="CM44" s="116" t="s">
        <v>518</v>
      </c>
      <c r="CN44" s="53"/>
      <c r="CO44" s="116" t="s">
        <v>518</v>
      </c>
      <c r="CP44" s="116" t="s">
        <v>518</v>
      </c>
      <c r="CQ44" s="53"/>
      <c r="CR44" s="116" t="s">
        <v>518</v>
      </c>
      <c r="CS44" s="116" t="s">
        <v>518</v>
      </c>
      <c r="CT44" s="53"/>
      <c r="CU44" s="116" t="s">
        <v>518</v>
      </c>
      <c r="CV44" s="116" t="s">
        <v>518</v>
      </c>
      <c r="CW44" s="53"/>
      <c r="CX44" s="116" t="s">
        <v>518</v>
      </c>
      <c r="CY44" s="116" t="s">
        <v>518</v>
      </c>
      <c r="CZ44" s="53"/>
      <c r="DA44" s="116" t="s">
        <v>518</v>
      </c>
      <c r="DB44" s="116" t="s">
        <v>518</v>
      </c>
      <c r="DC44" s="53"/>
      <c r="DD44" s="116" t="s">
        <v>518</v>
      </c>
      <c r="DE44" s="116" t="s">
        <v>518</v>
      </c>
      <c r="DF44" s="53"/>
      <c r="DG44" s="116" t="s">
        <v>518</v>
      </c>
      <c r="DH44" s="116" t="s">
        <v>518</v>
      </c>
      <c r="DI44" s="53"/>
      <c r="DJ44" s="116" t="s">
        <v>518</v>
      </c>
      <c r="DK44" s="116" t="s">
        <v>518</v>
      </c>
      <c r="DL44" s="53"/>
      <c r="DM44" s="116" t="s">
        <v>518</v>
      </c>
      <c r="DN44" s="116" t="s">
        <v>518</v>
      </c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</row>
    <row r="45" spans="1:146">
      <c r="A45" s="116" t="s">
        <v>122</v>
      </c>
      <c r="B45" s="117">
        <v>3470</v>
      </c>
      <c r="C45" s="116" t="s">
        <v>540</v>
      </c>
      <c r="D45" s="116" t="s">
        <v>147</v>
      </c>
      <c r="E45" s="116" t="s">
        <v>542</v>
      </c>
      <c r="F45" s="118">
        <v>1</v>
      </c>
      <c r="G45" s="116" t="s">
        <v>126</v>
      </c>
      <c r="H45" s="117">
        <v>700</v>
      </c>
      <c r="I45" s="117">
        <v>6570</v>
      </c>
      <c r="J45" s="119"/>
      <c r="K45" s="122"/>
      <c r="L45" s="120"/>
      <c r="M45" s="122"/>
      <c r="N45" s="122"/>
      <c r="O45" s="120"/>
      <c r="P45" s="122"/>
      <c r="Q45" s="122"/>
      <c r="R45" s="120"/>
      <c r="S45" s="122"/>
      <c r="T45" s="122"/>
      <c r="U45" s="120"/>
      <c r="V45" s="122"/>
      <c r="W45" s="122"/>
      <c r="X45" s="120"/>
      <c r="Y45" s="122"/>
      <c r="Z45" s="122"/>
      <c r="AA45" s="120"/>
      <c r="AB45" s="122"/>
      <c r="AC45" s="122"/>
      <c r="AD45" s="120"/>
      <c r="AE45" s="122"/>
      <c r="AF45" s="122"/>
      <c r="AG45" s="120"/>
      <c r="AH45" s="122"/>
      <c r="AI45" s="120"/>
      <c r="AJ45" s="124"/>
      <c r="AK45" s="122"/>
      <c r="AL45" s="65">
        <v>1.0999999999999999E-2</v>
      </c>
      <c r="AM45" s="120"/>
      <c r="AN45" s="122"/>
      <c r="AO45" s="122"/>
      <c r="AP45" s="120"/>
      <c r="AQ45" s="122"/>
      <c r="AR45" s="122"/>
      <c r="AS45" s="122"/>
      <c r="AT45" s="122"/>
      <c r="AU45" s="120"/>
      <c r="AV45" s="122"/>
      <c r="AW45" s="122"/>
      <c r="AX45" s="120"/>
      <c r="AY45" s="122"/>
      <c r="AZ45" s="122"/>
      <c r="BA45" s="120"/>
      <c r="BB45" s="122"/>
      <c r="BC45" s="122"/>
      <c r="BD45" s="120"/>
      <c r="BE45" s="122"/>
      <c r="BF45" s="122"/>
      <c r="BG45" s="122"/>
      <c r="BH45" s="122"/>
      <c r="BI45" s="120"/>
      <c r="BJ45" s="122"/>
      <c r="BK45" s="122"/>
      <c r="BL45" s="120"/>
      <c r="BM45" s="122"/>
      <c r="BN45" s="122"/>
      <c r="BO45" s="120"/>
      <c r="BP45" s="122"/>
      <c r="BQ45" s="120"/>
      <c r="BR45" s="120"/>
      <c r="BS45" s="120"/>
      <c r="BT45" s="120"/>
      <c r="BU45" s="120"/>
      <c r="BV45" s="120"/>
      <c r="BW45" s="120"/>
      <c r="BX45" s="120"/>
      <c r="BY45" s="120"/>
      <c r="BZ45" s="122"/>
      <c r="CA45" s="122"/>
      <c r="CB45" s="122"/>
      <c r="CC45" s="120"/>
      <c r="CD45" s="120"/>
      <c r="CE45" s="120"/>
      <c r="CF45" s="116" t="s">
        <v>152</v>
      </c>
      <c r="CG45" s="116" t="s">
        <v>153</v>
      </c>
      <c r="CH45" s="123">
        <v>37622</v>
      </c>
      <c r="CI45" s="116" t="s">
        <v>130</v>
      </c>
      <c r="CJ45" s="116" t="s">
        <v>237</v>
      </c>
      <c r="CK45" s="123">
        <v>32143</v>
      </c>
      <c r="CL45" s="116" t="s">
        <v>518</v>
      </c>
      <c r="CM45" s="116" t="s">
        <v>518</v>
      </c>
      <c r="CN45" s="53"/>
      <c r="CO45" s="116" t="s">
        <v>518</v>
      </c>
      <c r="CP45" s="116" t="s">
        <v>518</v>
      </c>
      <c r="CQ45" s="53"/>
      <c r="CR45" s="116" t="s">
        <v>518</v>
      </c>
      <c r="CS45" s="116" t="s">
        <v>518</v>
      </c>
      <c r="CT45" s="53"/>
      <c r="CU45" s="116" t="s">
        <v>518</v>
      </c>
      <c r="CV45" s="116" t="s">
        <v>518</v>
      </c>
      <c r="CW45" s="53"/>
      <c r="CX45" s="116" t="s">
        <v>518</v>
      </c>
      <c r="CY45" s="116" t="s">
        <v>518</v>
      </c>
      <c r="CZ45" s="53"/>
      <c r="DA45" s="116" t="s">
        <v>518</v>
      </c>
      <c r="DB45" s="116" t="s">
        <v>518</v>
      </c>
      <c r="DC45" s="53"/>
      <c r="DD45" s="116" t="s">
        <v>518</v>
      </c>
      <c r="DE45" s="116" t="s">
        <v>518</v>
      </c>
      <c r="DF45" s="53"/>
      <c r="DG45" s="116" t="s">
        <v>518</v>
      </c>
      <c r="DH45" s="116" t="s">
        <v>518</v>
      </c>
      <c r="DI45" s="53"/>
      <c r="DJ45" s="116" t="s">
        <v>518</v>
      </c>
      <c r="DK45" s="116" t="s">
        <v>518</v>
      </c>
      <c r="DL45" s="53"/>
      <c r="DM45" s="116" t="s">
        <v>518</v>
      </c>
      <c r="DN45" s="116" t="s">
        <v>518</v>
      </c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</row>
    <row r="46" spans="1:146">
      <c r="A46" s="3" t="s">
        <v>122</v>
      </c>
      <c r="B46" s="3">
        <v>1218</v>
      </c>
      <c r="C46" s="3" t="s">
        <v>227</v>
      </c>
      <c r="D46" s="3" t="s">
        <v>225</v>
      </c>
      <c r="E46" s="3" t="s">
        <v>228</v>
      </c>
      <c r="F46" s="55">
        <v>1</v>
      </c>
      <c r="G46" s="3" t="s">
        <v>126</v>
      </c>
      <c r="H46" s="48">
        <v>44</v>
      </c>
      <c r="I46" s="48">
        <v>465</v>
      </c>
      <c r="J46" s="48">
        <v>460.66119891936501</v>
      </c>
      <c r="K46" s="48">
        <v>38.413885291058897</v>
      </c>
      <c r="L46" s="49">
        <v>0.87304284752406502</v>
      </c>
      <c r="M46" s="3" t="s">
        <v>142</v>
      </c>
      <c r="N46" s="50">
        <v>5.3420926749E-6</v>
      </c>
      <c r="O46" s="50">
        <v>6.3855493758803407E-5</v>
      </c>
      <c r="P46" s="50" t="s">
        <v>129</v>
      </c>
      <c r="Q46" s="50">
        <v>5.6589964775999998E-8</v>
      </c>
      <c r="R46" s="50">
        <v>6.7643531523578802E-7</v>
      </c>
      <c r="S46" s="50" t="s">
        <v>129</v>
      </c>
      <c r="T46" s="50">
        <v>5.6589964775999998E-8</v>
      </c>
      <c r="U46" s="50">
        <v>6.7643531523578802E-7</v>
      </c>
      <c r="V46" s="50" t="s">
        <v>129</v>
      </c>
      <c r="W46" s="50">
        <v>5.6589964775999998E-8</v>
      </c>
      <c r="X46" s="50">
        <v>6.7643531523578802E-7</v>
      </c>
      <c r="Y46" s="50" t="s">
        <v>129</v>
      </c>
      <c r="Z46" s="50">
        <v>5.6589964775999998E-8</v>
      </c>
      <c r="AA46" s="50">
        <v>6.7643531523578802E-7</v>
      </c>
      <c r="AB46" s="50" t="s">
        <v>129</v>
      </c>
      <c r="AC46" s="50">
        <v>5.6589964775999998E-8</v>
      </c>
      <c r="AD46" s="50">
        <v>6.7643531523578802E-7</v>
      </c>
      <c r="AE46" s="50" t="s">
        <v>129</v>
      </c>
      <c r="AF46" s="50">
        <v>5.6589964775999998E-8</v>
      </c>
      <c r="AG46" s="50">
        <v>6.7643531523578802E-7</v>
      </c>
      <c r="AH46" s="50" t="s">
        <v>129</v>
      </c>
      <c r="AI46" s="50">
        <v>5.6589964775999998E-8</v>
      </c>
      <c r="AJ46" s="50">
        <v>6.7643531523578802E-7</v>
      </c>
      <c r="AK46" s="50" t="s">
        <v>129</v>
      </c>
      <c r="AL46" s="63">
        <v>1.1215128561328501E-2</v>
      </c>
      <c r="AM46" s="50">
        <v>0.13716961119586099</v>
      </c>
      <c r="AN46" s="50" t="s">
        <v>128</v>
      </c>
      <c r="AO46" s="50">
        <v>5.6589964775999998E-8</v>
      </c>
      <c r="AP46" s="50">
        <v>6.7643531523578802E-7</v>
      </c>
      <c r="AQ46" s="50" t="s">
        <v>129</v>
      </c>
      <c r="AR46" s="50">
        <v>5.6589964775999998E-8</v>
      </c>
      <c r="AS46" s="50">
        <v>6.7643531523578802E-7</v>
      </c>
      <c r="AT46" s="50" t="s">
        <v>129</v>
      </c>
      <c r="AU46" s="50">
        <v>9.2427363532000002E-6</v>
      </c>
      <c r="AV46" s="50" t="s">
        <v>129</v>
      </c>
      <c r="AW46" s="50">
        <v>5.2628667241999998E-6</v>
      </c>
      <c r="AX46" s="50">
        <v>6.2908484317310799E-5</v>
      </c>
      <c r="AY46" s="50" t="s">
        <v>129</v>
      </c>
      <c r="AZ46" s="50">
        <v>5.6589964775999998E-8</v>
      </c>
      <c r="BA46" s="50">
        <v>6.7643531523578802E-7</v>
      </c>
      <c r="BB46" s="50" t="s">
        <v>129</v>
      </c>
      <c r="BC46" s="50">
        <v>1.21677546504297E-5</v>
      </c>
      <c r="BD46" s="50">
        <v>1.4835336159317499E-4</v>
      </c>
      <c r="BE46" s="50" t="s">
        <v>128</v>
      </c>
      <c r="BF46" s="50">
        <v>5.6589964775999998E-8</v>
      </c>
      <c r="BG46" s="50">
        <v>6.7643531523578802E-7</v>
      </c>
      <c r="BH46" s="50" t="s">
        <v>129</v>
      </c>
      <c r="BI46" s="50">
        <v>7.6666666666666702E-4</v>
      </c>
      <c r="BJ46" s="50" t="s">
        <v>128</v>
      </c>
      <c r="BK46" s="50">
        <v>3.8620650207666703E-6</v>
      </c>
      <c r="BL46" s="50">
        <v>4.6164318711351297E-5</v>
      </c>
      <c r="BM46" s="50" t="s">
        <v>128</v>
      </c>
      <c r="BN46" s="50">
        <v>5.8108423442166702E-8</v>
      </c>
      <c r="BO46" s="50">
        <v>6.9458586667342705E-7</v>
      </c>
      <c r="BP46" s="50" t="s">
        <v>128</v>
      </c>
      <c r="BQ46" s="50">
        <v>5.6589964775999998E-8</v>
      </c>
      <c r="BR46" s="50">
        <v>6.7643531523578802E-7</v>
      </c>
      <c r="BS46" s="50" t="s">
        <v>129</v>
      </c>
      <c r="BT46" s="50"/>
      <c r="BU46" s="50"/>
      <c r="BV46" s="50"/>
      <c r="BW46" s="50"/>
      <c r="BX46" s="50"/>
      <c r="BY46" s="50"/>
      <c r="BZ46" s="50"/>
      <c r="CA46" s="50"/>
      <c r="CB46" s="50"/>
      <c r="CC46" s="50">
        <v>2.10110462438697E-3</v>
      </c>
      <c r="CD46" s="50">
        <v>2.56659642069983E-2</v>
      </c>
      <c r="CE46" s="50" t="s">
        <v>128</v>
      </c>
      <c r="CF46" s="3" t="s">
        <v>170</v>
      </c>
      <c r="CG46" s="51" t="s">
        <v>229</v>
      </c>
      <c r="CH46" s="52">
        <v>38808</v>
      </c>
      <c r="CI46" s="51" t="s">
        <v>130</v>
      </c>
      <c r="CJ46" s="51" t="s">
        <v>131</v>
      </c>
      <c r="CK46" s="52">
        <v>27303</v>
      </c>
    </row>
    <row r="47" spans="1:146">
      <c r="A47" s="116" t="s">
        <v>122</v>
      </c>
      <c r="B47" s="117">
        <v>2723</v>
      </c>
      <c r="C47" s="116" t="s">
        <v>538</v>
      </c>
      <c r="D47" s="116" t="s">
        <v>261</v>
      </c>
      <c r="E47" s="116" t="s">
        <v>174</v>
      </c>
      <c r="F47" s="118">
        <v>1</v>
      </c>
      <c r="G47" s="116" t="s">
        <v>126</v>
      </c>
      <c r="H47" s="117">
        <v>151</v>
      </c>
      <c r="I47" s="117">
        <v>1710</v>
      </c>
      <c r="J47" s="119"/>
      <c r="K47" s="122"/>
      <c r="L47" s="120"/>
      <c r="M47" s="122"/>
      <c r="N47" s="122"/>
      <c r="O47" s="120"/>
      <c r="P47" s="122"/>
      <c r="Q47" s="122"/>
      <c r="R47" s="120"/>
      <c r="S47" s="122"/>
      <c r="T47" s="122"/>
      <c r="U47" s="120"/>
      <c r="V47" s="122"/>
      <c r="W47" s="122"/>
      <c r="X47" s="120"/>
      <c r="Y47" s="122"/>
      <c r="Z47" s="122"/>
      <c r="AA47" s="120"/>
      <c r="AB47" s="122"/>
      <c r="AC47" s="122"/>
      <c r="AD47" s="120"/>
      <c r="AE47" s="122"/>
      <c r="AF47" s="122"/>
      <c r="AG47" s="120"/>
      <c r="AH47" s="122"/>
      <c r="AI47" s="120"/>
      <c r="AJ47" s="124"/>
      <c r="AK47" s="122"/>
      <c r="AL47" s="65">
        <v>1.18333333333333E-2</v>
      </c>
      <c r="AM47" s="120"/>
      <c r="AN47" s="122"/>
      <c r="AO47" s="120"/>
      <c r="AP47" s="120"/>
      <c r="AQ47" s="120"/>
      <c r="AR47" s="120"/>
      <c r="AS47" s="120"/>
      <c r="AT47" s="122"/>
      <c r="AU47" s="120"/>
      <c r="AV47" s="122"/>
      <c r="AW47" s="122"/>
      <c r="AX47" s="120"/>
      <c r="AY47" s="122"/>
      <c r="AZ47" s="122"/>
      <c r="BA47" s="120"/>
      <c r="BB47" s="122"/>
      <c r="BC47" s="122"/>
      <c r="BD47" s="120"/>
      <c r="BE47" s="122"/>
      <c r="BF47" s="122"/>
      <c r="BG47" s="122"/>
      <c r="BH47" s="122"/>
      <c r="BI47" s="120"/>
      <c r="BJ47" s="122"/>
      <c r="BK47" s="122"/>
      <c r="BL47" s="120"/>
      <c r="BM47" s="122"/>
      <c r="BN47" s="122"/>
      <c r="BO47" s="120"/>
      <c r="BP47" s="122"/>
      <c r="BQ47" s="120"/>
      <c r="BR47" s="120"/>
      <c r="BS47" s="120"/>
      <c r="BT47" s="120"/>
      <c r="BU47" s="120"/>
      <c r="BV47" s="120"/>
      <c r="BW47" s="120"/>
      <c r="BX47" s="120"/>
      <c r="BY47" s="120"/>
      <c r="BZ47" s="122"/>
      <c r="CA47" s="122"/>
      <c r="CB47" s="122"/>
      <c r="CC47" s="120"/>
      <c r="CD47" s="120"/>
      <c r="CE47" s="120"/>
      <c r="CF47" s="116" t="s">
        <v>130</v>
      </c>
      <c r="CG47" s="116" t="s">
        <v>131</v>
      </c>
      <c r="CH47" s="123">
        <v>26299</v>
      </c>
      <c r="CI47" s="116" t="s">
        <v>518</v>
      </c>
      <c r="CJ47" s="116" t="s">
        <v>518</v>
      </c>
      <c r="CK47" s="53"/>
      <c r="CL47" s="116" t="s">
        <v>518</v>
      </c>
      <c r="CM47" s="116" t="s">
        <v>518</v>
      </c>
      <c r="CN47" s="53"/>
      <c r="CO47" s="116" t="s">
        <v>518</v>
      </c>
      <c r="CP47" s="116" t="s">
        <v>518</v>
      </c>
      <c r="CQ47" s="53"/>
      <c r="CR47" s="116" t="s">
        <v>518</v>
      </c>
      <c r="CS47" s="116" t="s">
        <v>518</v>
      </c>
      <c r="CT47" s="53"/>
      <c r="CU47" s="116" t="s">
        <v>518</v>
      </c>
      <c r="CV47" s="116" t="s">
        <v>518</v>
      </c>
      <c r="CW47" s="53"/>
      <c r="CX47" s="116" t="s">
        <v>518</v>
      </c>
      <c r="CY47" s="116" t="s">
        <v>518</v>
      </c>
      <c r="CZ47" s="53"/>
      <c r="DA47" s="116" t="s">
        <v>518</v>
      </c>
      <c r="DB47" s="116" t="s">
        <v>518</v>
      </c>
      <c r="DC47" s="53"/>
      <c r="DD47" s="116" t="s">
        <v>518</v>
      </c>
      <c r="DE47" s="116" t="s">
        <v>518</v>
      </c>
      <c r="DF47" s="53"/>
      <c r="DG47" s="116" t="s">
        <v>518</v>
      </c>
      <c r="DH47" s="116" t="s">
        <v>518</v>
      </c>
      <c r="DI47" s="53"/>
      <c r="DJ47" s="116" t="s">
        <v>518</v>
      </c>
      <c r="DK47" s="116" t="s">
        <v>518</v>
      </c>
      <c r="DL47" s="53"/>
      <c r="DM47" s="116" t="s">
        <v>518</v>
      </c>
      <c r="DN47" s="116" t="s">
        <v>518</v>
      </c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</row>
    <row r="48" spans="1:146">
      <c r="A48" s="3" t="s">
        <v>122</v>
      </c>
      <c r="B48" s="3">
        <v>6018</v>
      </c>
      <c r="C48" s="3" t="s">
        <v>323</v>
      </c>
      <c r="D48" s="3" t="s">
        <v>234</v>
      </c>
      <c r="E48" s="3" t="s">
        <v>158</v>
      </c>
      <c r="F48" s="55">
        <v>1</v>
      </c>
      <c r="G48" s="3" t="s">
        <v>126</v>
      </c>
      <c r="H48" s="48">
        <v>650.72463770000002</v>
      </c>
      <c r="I48" s="48">
        <v>6313</v>
      </c>
      <c r="J48" s="48">
        <v>5864.35</v>
      </c>
      <c r="K48" s="48">
        <v>651.66666666666697</v>
      </c>
      <c r="L48" s="49">
        <v>1.00144766144094</v>
      </c>
      <c r="M48" s="3" t="s">
        <v>142</v>
      </c>
      <c r="N48" s="50">
        <v>1.8199999999999999E-7</v>
      </c>
      <c r="O48" s="50"/>
      <c r="P48" s="50" t="s">
        <v>129</v>
      </c>
      <c r="Q48" s="50">
        <v>4.0800000000000001E-8</v>
      </c>
      <c r="R48" s="50"/>
      <c r="S48" s="50" t="s">
        <v>129</v>
      </c>
      <c r="T48" s="50">
        <v>4.3999999999999997E-9</v>
      </c>
      <c r="U48" s="50"/>
      <c r="V48" s="50" t="s">
        <v>129</v>
      </c>
      <c r="W48" s="50">
        <v>4.9E-9</v>
      </c>
      <c r="X48" s="50"/>
      <c r="Y48" s="50" t="s">
        <v>129</v>
      </c>
      <c r="Z48" s="50">
        <v>4.4999999999999998E-9</v>
      </c>
      <c r="AA48" s="50"/>
      <c r="AB48" s="50" t="s">
        <v>129</v>
      </c>
      <c r="AC48" s="50">
        <v>3.4999999999999999E-9</v>
      </c>
      <c r="AD48" s="50"/>
      <c r="AE48" s="50" t="s">
        <v>129</v>
      </c>
      <c r="AF48" s="50">
        <v>2.55E-8</v>
      </c>
      <c r="AG48" s="50"/>
      <c r="AH48" s="50" t="s">
        <v>129</v>
      </c>
      <c r="AI48" s="50">
        <v>3.6E-9</v>
      </c>
      <c r="AJ48" s="50"/>
      <c r="AK48" s="50" t="s">
        <v>129</v>
      </c>
      <c r="AL48" s="63">
        <v>1.19892724025152E-2</v>
      </c>
      <c r="AM48" s="50">
        <v>0.107968399704254</v>
      </c>
      <c r="AN48" s="50" t="s">
        <v>128</v>
      </c>
      <c r="AO48" s="50">
        <v>3.4100000000000001E-8</v>
      </c>
      <c r="AP48" s="50"/>
      <c r="AQ48" s="50" t="s">
        <v>129</v>
      </c>
      <c r="AR48" s="50">
        <v>3.9000000000000002E-9</v>
      </c>
      <c r="AS48" s="50"/>
      <c r="AT48" s="50" t="s">
        <v>129</v>
      </c>
      <c r="AU48" s="50">
        <v>1.7700000000000001E-7</v>
      </c>
      <c r="AV48" s="50" t="s">
        <v>129</v>
      </c>
      <c r="AW48" s="50">
        <v>3.1E-9</v>
      </c>
      <c r="AX48" s="50"/>
      <c r="AY48" s="50" t="s">
        <v>129</v>
      </c>
      <c r="AZ48" s="50">
        <v>2.36E-8</v>
      </c>
      <c r="BA48" s="50"/>
      <c r="BB48" s="50" t="s">
        <v>129</v>
      </c>
      <c r="BC48" s="50">
        <v>7.2616666666666705E-8</v>
      </c>
      <c r="BD48" s="50"/>
      <c r="BE48" s="50" t="s">
        <v>128</v>
      </c>
      <c r="BF48" s="50">
        <v>6.5200000000000001E-8</v>
      </c>
      <c r="BG48" s="50"/>
      <c r="BH48" s="50" t="s">
        <v>129</v>
      </c>
      <c r="BI48" s="50">
        <v>3.5E-4</v>
      </c>
      <c r="BJ48" s="50" t="s">
        <v>128</v>
      </c>
      <c r="BK48" s="50">
        <v>2.53E-7</v>
      </c>
      <c r="BL48" s="50"/>
      <c r="BM48" s="50" t="s">
        <v>129</v>
      </c>
      <c r="BN48" s="50">
        <v>1.66E-7</v>
      </c>
      <c r="BO48" s="50"/>
      <c r="BP48" s="50" t="s">
        <v>129</v>
      </c>
      <c r="BQ48" s="50">
        <v>4.2200000000000001E-8</v>
      </c>
      <c r="BR48" s="50"/>
      <c r="BS48" s="50" t="s">
        <v>129</v>
      </c>
      <c r="BT48" s="50"/>
      <c r="BU48" s="50"/>
      <c r="BV48" s="50"/>
      <c r="BW48" s="50"/>
      <c r="BX48" s="50"/>
      <c r="BY48" s="50"/>
      <c r="BZ48" s="50"/>
      <c r="CA48" s="50"/>
      <c r="CB48" s="50"/>
      <c r="CC48" s="50">
        <v>1.2314590739336199E-3</v>
      </c>
      <c r="CD48" s="50">
        <v>1.1083126408203499E-2</v>
      </c>
      <c r="CE48" s="50" t="s">
        <v>128</v>
      </c>
      <c r="CF48" s="3" t="s">
        <v>170</v>
      </c>
      <c r="CG48" s="51" t="s">
        <v>259</v>
      </c>
      <c r="CH48" s="52">
        <v>38353</v>
      </c>
      <c r="CI48" s="51" t="s">
        <v>130</v>
      </c>
      <c r="CJ48" s="51" t="s">
        <v>324</v>
      </c>
      <c r="CK48" s="52">
        <v>29587</v>
      </c>
      <c r="CL48" s="51" t="s">
        <v>152</v>
      </c>
      <c r="CM48" s="51" t="s">
        <v>153</v>
      </c>
      <c r="CN48" s="52">
        <v>37257</v>
      </c>
      <c r="CO48" s="51" t="s">
        <v>132</v>
      </c>
      <c r="CP48" s="51" t="s">
        <v>133</v>
      </c>
      <c r="CQ48" s="52">
        <v>29587</v>
      </c>
    </row>
    <row r="49" spans="1:146">
      <c r="A49" s="3" t="s">
        <v>122</v>
      </c>
      <c r="B49" s="3">
        <v>2716</v>
      </c>
      <c r="C49" s="3" t="s">
        <v>260</v>
      </c>
      <c r="D49" s="3" t="s">
        <v>261</v>
      </c>
      <c r="E49" s="3" t="s">
        <v>262</v>
      </c>
      <c r="F49" s="55">
        <v>2</v>
      </c>
      <c r="G49" s="3" t="s">
        <v>126</v>
      </c>
      <c r="H49" s="48">
        <v>106</v>
      </c>
      <c r="I49" s="48">
        <v>944</v>
      </c>
      <c r="J49" s="48">
        <v>470.7</v>
      </c>
      <c r="K49" s="48">
        <v>982.22653610476198</v>
      </c>
      <c r="L49" s="49">
        <v>9.26628807646002</v>
      </c>
      <c r="M49" s="3" t="s">
        <v>142</v>
      </c>
      <c r="N49" s="50"/>
      <c r="O49" s="50"/>
      <c r="P49" s="50"/>
      <c r="Q49" s="50">
        <v>2.1780000000000001E-9</v>
      </c>
      <c r="R49" s="50">
        <v>1.04262580786665E-9</v>
      </c>
      <c r="S49" s="50" t="s">
        <v>129</v>
      </c>
      <c r="T49" s="50">
        <v>2.1780000000000001E-9</v>
      </c>
      <c r="U49" s="50">
        <v>1.04262580786665E-9</v>
      </c>
      <c r="V49" s="50" t="s">
        <v>129</v>
      </c>
      <c r="W49" s="50">
        <v>2.1780000000000001E-9</v>
      </c>
      <c r="X49" s="50">
        <v>1.04262580786665E-9</v>
      </c>
      <c r="Y49" s="50" t="s">
        <v>129</v>
      </c>
      <c r="Z49" s="50"/>
      <c r="AA49" s="50"/>
      <c r="AB49" s="50"/>
      <c r="AC49" s="50">
        <v>2.1310000000000002E-9</v>
      </c>
      <c r="AD49" s="50">
        <v>1.02012653653068E-9</v>
      </c>
      <c r="AE49" s="50" t="s">
        <v>129</v>
      </c>
      <c r="AF49" s="50">
        <v>2.1310000000000002E-9</v>
      </c>
      <c r="AG49" s="50">
        <v>1.02012653653068E-9</v>
      </c>
      <c r="AH49" s="50" t="s">
        <v>129</v>
      </c>
      <c r="AI49" s="50">
        <v>2.1310000000000002E-9</v>
      </c>
      <c r="AJ49" s="50">
        <v>1.02012653653068E-9</v>
      </c>
      <c r="AK49" s="50" t="s">
        <v>129</v>
      </c>
      <c r="AL49" s="63">
        <v>1.3055147426003E-2</v>
      </c>
      <c r="AM49" s="50">
        <v>6.26702753962577E-3</v>
      </c>
      <c r="AN49" s="50" t="s">
        <v>128</v>
      </c>
      <c r="AO49" s="50">
        <v>2.1780000000000001E-9</v>
      </c>
      <c r="AP49" s="50">
        <v>1.04262580786665E-9</v>
      </c>
      <c r="AQ49" s="50" t="s">
        <v>129</v>
      </c>
      <c r="AR49" s="50">
        <v>2.1310000000000002E-9</v>
      </c>
      <c r="AS49" s="50">
        <v>1.02012653653068E-9</v>
      </c>
      <c r="AT49" s="50" t="s">
        <v>129</v>
      </c>
      <c r="AU49" s="50"/>
      <c r="AV49" s="50"/>
      <c r="AW49" s="50">
        <v>2.1780000000000001E-9</v>
      </c>
      <c r="AX49" s="50">
        <v>1.04262580786665E-9</v>
      </c>
      <c r="AY49" s="50" t="s">
        <v>129</v>
      </c>
      <c r="AZ49" s="50">
        <v>2.1780000000000001E-9</v>
      </c>
      <c r="BA49" s="50">
        <v>1.04262580786665E-9</v>
      </c>
      <c r="BB49" s="50" t="s">
        <v>129</v>
      </c>
      <c r="BC49" s="50">
        <v>3.6288478472246397E-5</v>
      </c>
      <c r="BD49" s="50">
        <v>1.7410325144407899E-5</v>
      </c>
      <c r="BE49" s="50" t="s">
        <v>128</v>
      </c>
      <c r="BF49" s="50">
        <v>2.1310000000000002E-9</v>
      </c>
      <c r="BG49" s="50">
        <v>1.02012653653068E-9</v>
      </c>
      <c r="BH49" s="50" t="s">
        <v>129</v>
      </c>
      <c r="BI49" s="50">
        <v>7.9000000000000001E-4</v>
      </c>
      <c r="BJ49" s="50" t="s">
        <v>128</v>
      </c>
      <c r="BK49" s="50">
        <v>6.5943333333333303E-9</v>
      </c>
      <c r="BL49" s="50">
        <v>3.1567594669461101E-9</v>
      </c>
      <c r="BM49" s="50" t="s">
        <v>128</v>
      </c>
      <c r="BN49" s="50">
        <v>2.5629999999999999E-9</v>
      </c>
      <c r="BO49" s="50">
        <v>1.2269283496612599E-9</v>
      </c>
      <c r="BP49" s="50" t="s">
        <v>129</v>
      </c>
      <c r="BQ49" s="50">
        <v>2.1780000000000001E-9</v>
      </c>
      <c r="BR49" s="50">
        <v>1.04262580786665E-9</v>
      </c>
      <c r="BS49" s="50" t="s">
        <v>129</v>
      </c>
      <c r="BT49" s="50"/>
      <c r="BU49" s="50"/>
      <c r="BV49" s="50"/>
      <c r="BW49" s="50"/>
      <c r="BX49" s="50"/>
      <c r="BY49" s="50"/>
      <c r="BZ49" s="50"/>
      <c r="CA49" s="50"/>
      <c r="CB49" s="50"/>
      <c r="CC49" s="50">
        <v>2.3789255190078001E-4</v>
      </c>
      <c r="CD49" s="50">
        <v>1.1619766629130501E-4</v>
      </c>
      <c r="CE49" s="50" t="s">
        <v>128</v>
      </c>
      <c r="CF49" s="3" t="s">
        <v>130</v>
      </c>
      <c r="CG49" s="51" t="s">
        <v>138</v>
      </c>
      <c r="CH49" s="52">
        <v>27546</v>
      </c>
      <c r="CI49" s="51" t="s">
        <v>130</v>
      </c>
      <c r="CJ49" s="51" t="s">
        <v>138</v>
      </c>
      <c r="CK49" s="52">
        <v>27485</v>
      </c>
    </row>
    <row r="50" spans="1:146">
      <c r="A50" s="3" t="s">
        <v>122</v>
      </c>
      <c r="B50" s="3">
        <v>2716</v>
      </c>
      <c r="C50" s="3" t="s">
        <v>260</v>
      </c>
      <c r="D50" s="3" t="s">
        <v>261</v>
      </c>
      <c r="E50" s="3" t="s">
        <v>262</v>
      </c>
      <c r="F50" s="126" t="s">
        <v>561</v>
      </c>
      <c r="G50" s="3" t="s">
        <v>126</v>
      </c>
      <c r="H50" s="48">
        <v>106</v>
      </c>
      <c r="I50" s="48">
        <v>944</v>
      </c>
      <c r="J50" s="48">
        <v>470.7</v>
      </c>
      <c r="K50" s="48">
        <v>982.22653610476198</v>
      </c>
      <c r="L50" s="49">
        <v>9.26628807646002</v>
      </c>
      <c r="M50" s="3" t="s">
        <v>142</v>
      </c>
      <c r="N50" s="50"/>
      <c r="O50" s="50"/>
      <c r="P50" s="50"/>
      <c r="Q50" s="50">
        <v>2.1780000000000001E-9</v>
      </c>
      <c r="R50" s="50">
        <v>1.04262580786665E-9</v>
      </c>
      <c r="S50" s="50" t="s">
        <v>129</v>
      </c>
      <c r="T50" s="50">
        <v>2.1780000000000001E-9</v>
      </c>
      <c r="U50" s="50">
        <v>1.04262580786665E-9</v>
      </c>
      <c r="V50" s="50" t="s">
        <v>129</v>
      </c>
      <c r="W50" s="50">
        <v>2.1780000000000001E-9</v>
      </c>
      <c r="X50" s="50">
        <v>1.04262580786665E-9</v>
      </c>
      <c r="Y50" s="50" t="s">
        <v>129</v>
      </c>
      <c r="Z50" s="50"/>
      <c r="AA50" s="50"/>
      <c r="AB50" s="50"/>
      <c r="AC50" s="50">
        <v>2.1310000000000002E-9</v>
      </c>
      <c r="AD50" s="50">
        <v>1.02012653653068E-9</v>
      </c>
      <c r="AE50" s="50" t="s">
        <v>129</v>
      </c>
      <c r="AF50" s="50">
        <v>2.1310000000000002E-9</v>
      </c>
      <c r="AG50" s="50">
        <v>1.02012653653068E-9</v>
      </c>
      <c r="AH50" s="50" t="s">
        <v>129</v>
      </c>
      <c r="AI50" s="50">
        <v>2.1310000000000002E-9</v>
      </c>
      <c r="AJ50" s="50">
        <v>1.02012653653068E-9</v>
      </c>
      <c r="AK50" s="50" t="s">
        <v>129</v>
      </c>
      <c r="AL50" s="63">
        <v>1.3055147426003E-2</v>
      </c>
      <c r="AM50" s="50">
        <v>6.26702753962577E-3</v>
      </c>
      <c r="AN50" s="50" t="s">
        <v>128</v>
      </c>
      <c r="AO50" s="50">
        <v>2.1780000000000001E-9</v>
      </c>
      <c r="AP50" s="50">
        <v>1.04262580786665E-9</v>
      </c>
      <c r="AQ50" s="50" t="s">
        <v>129</v>
      </c>
      <c r="AR50" s="50">
        <v>2.1310000000000002E-9</v>
      </c>
      <c r="AS50" s="50">
        <v>1.02012653653068E-9</v>
      </c>
      <c r="AT50" s="50" t="s">
        <v>129</v>
      </c>
      <c r="AU50" s="50"/>
      <c r="AV50" s="50"/>
      <c r="AW50" s="50">
        <v>2.1780000000000001E-9</v>
      </c>
      <c r="AX50" s="50">
        <v>1.04262580786665E-9</v>
      </c>
      <c r="AY50" s="50" t="s">
        <v>129</v>
      </c>
      <c r="AZ50" s="50">
        <v>2.1780000000000001E-9</v>
      </c>
      <c r="BA50" s="50">
        <v>1.04262580786665E-9</v>
      </c>
      <c r="BB50" s="50" t="s">
        <v>129</v>
      </c>
      <c r="BC50" s="50">
        <v>3.6288478472246397E-5</v>
      </c>
      <c r="BD50" s="50">
        <v>1.7410325144407899E-5</v>
      </c>
      <c r="BE50" s="50" t="s">
        <v>128</v>
      </c>
      <c r="BF50" s="50">
        <v>2.1310000000000002E-9</v>
      </c>
      <c r="BG50" s="50">
        <v>1.02012653653068E-9</v>
      </c>
      <c r="BH50" s="50" t="s">
        <v>129</v>
      </c>
      <c r="BI50" s="50">
        <v>7.9000000000000001E-4</v>
      </c>
      <c r="BJ50" s="50" t="s">
        <v>128</v>
      </c>
      <c r="BK50" s="50">
        <v>6.5943333333333303E-9</v>
      </c>
      <c r="BL50" s="50">
        <v>3.1567594669461101E-9</v>
      </c>
      <c r="BM50" s="50" t="s">
        <v>128</v>
      </c>
      <c r="BN50" s="50">
        <v>2.5629999999999999E-9</v>
      </c>
      <c r="BO50" s="50">
        <v>1.2269283496612599E-9</v>
      </c>
      <c r="BP50" s="50" t="s">
        <v>129</v>
      </c>
      <c r="BQ50" s="50">
        <v>2.1780000000000001E-9</v>
      </c>
      <c r="BR50" s="50">
        <v>1.04262580786665E-9</v>
      </c>
      <c r="BS50" s="50" t="s">
        <v>129</v>
      </c>
      <c r="BT50" s="50"/>
      <c r="BU50" s="50"/>
      <c r="BV50" s="50"/>
      <c r="BW50" s="50"/>
      <c r="BX50" s="50"/>
      <c r="BY50" s="50"/>
      <c r="BZ50" s="50"/>
      <c r="CA50" s="50"/>
      <c r="CB50" s="50"/>
      <c r="CC50" s="50">
        <v>2.3789255190078001E-4</v>
      </c>
      <c r="CD50" s="50">
        <v>1.1619766629130501E-4</v>
      </c>
      <c r="CE50" s="50" t="s">
        <v>128</v>
      </c>
      <c r="CF50" s="3" t="s">
        <v>130</v>
      </c>
      <c r="CG50" s="51" t="s">
        <v>138</v>
      </c>
      <c r="CH50" s="52">
        <v>27546</v>
      </c>
      <c r="CI50" s="51" t="s">
        <v>130</v>
      </c>
      <c r="CJ50" s="51" t="s">
        <v>138</v>
      </c>
      <c r="CK50" s="52">
        <v>27485</v>
      </c>
    </row>
    <row r="51" spans="1:146">
      <c r="A51" s="3" t="s">
        <v>122</v>
      </c>
      <c r="B51" s="3">
        <v>3295</v>
      </c>
      <c r="C51" s="3" t="s">
        <v>298</v>
      </c>
      <c r="D51" s="3" t="s">
        <v>150</v>
      </c>
      <c r="E51" s="3" t="s">
        <v>299</v>
      </c>
      <c r="F51" s="55">
        <v>1</v>
      </c>
      <c r="G51" s="3" t="s">
        <v>126</v>
      </c>
      <c r="H51" s="48">
        <v>103</v>
      </c>
      <c r="I51" s="48">
        <v>1048</v>
      </c>
      <c r="J51" s="48">
        <v>1022.2666666666699</v>
      </c>
      <c r="K51" s="48">
        <v>98.01</v>
      </c>
      <c r="L51" s="49">
        <v>0.95155339805825201</v>
      </c>
      <c r="M51" s="3" t="s">
        <v>142</v>
      </c>
      <c r="N51" s="50">
        <v>6.1943637054999996E-6</v>
      </c>
      <c r="O51" s="50"/>
      <c r="P51" s="50" t="s">
        <v>129</v>
      </c>
      <c r="Q51" s="50">
        <v>4.4725285439000003E-6</v>
      </c>
      <c r="R51" s="50"/>
      <c r="S51" s="50" t="s">
        <v>129</v>
      </c>
      <c r="T51" s="50">
        <v>5.0376304771E-6</v>
      </c>
      <c r="U51" s="50"/>
      <c r="V51" s="50" t="s">
        <v>129</v>
      </c>
      <c r="W51" s="50">
        <v>3.6438663427999998E-6</v>
      </c>
      <c r="X51" s="50"/>
      <c r="Y51" s="50" t="s">
        <v>129</v>
      </c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63">
        <v>1.32860688343898E-2</v>
      </c>
      <c r="AM51" s="50">
        <v>0.13856746593437899</v>
      </c>
      <c r="AN51" s="50" t="s">
        <v>128</v>
      </c>
      <c r="AO51" s="50">
        <v>3.6867247163000001E-6</v>
      </c>
      <c r="AP51" s="50"/>
      <c r="AQ51" s="50" t="s">
        <v>129</v>
      </c>
      <c r="AR51" s="50"/>
      <c r="AS51" s="50"/>
      <c r="AT51" s="50"/>
      <c r="AU51" s="50">
        <v>1.0804821176E-5</v>
      </c>
      <c r="AV51" s="50" t="s">
        <v>129</v>
      </c>
      <c r="AW51" s="50">
        <v>6.0937050617000001E-6</v>
      </c>
      <c r="AX51" s="50"/>
      <c r="AY51" s="50" t="s">
        <v>129</v>
      </c>
      <c r="AZ51" s="50">
        <v>5.1919162822000003E-6</v>
      </c>
      <c r="BA51" s="50"/>
      <c r="BB51" s="50" t="s">
        <v>129</v>
      </c>
      <c r="BC51" s="50">
        <v>9.7599999999999997E-6</v>
      </c>
      <c r="BD51" s="50"/>
      <c r="BE51" s="50" t="s">
        <v>129</v>
      </c>
      <c r="BF51" s="50"/>
      <c r="BG51" s="50"/>
      <c r="BH51" s="50"/>
      <c r="BI51" s="50">
        <v>1.48E-3</v>
      </c>
      <c r="BJ51" s="50" t="s">
        <v>129</v>
      </c>
      <c r="BK51" s="50">
        <v>4.4096573993999999E-6</v>
      </c>
      <c r="BL51" s="50"/>
      <c r="BM51" s="50" t="s">
        <v>129</v>
      </c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>
        <v>2.56298563797394E-3</v>
      </c>
      <c r="CD51" s="50">
        <v>2.6743175985432799E-2</v>
      </c>
      <c r="CE51" s="50" t="s">
        <v>128</v>
      </c>
      <c r="CF51" s="3" t="s">
        <v>130</v>
      </c>
      <c r="CG51" s="51" t="s">
        <v>292</v>
      </c>
      <c r="CH51" s="52">
        <v>25508</v>
      </c>
    </row>
    <row r="52" spans="1:146">
      <c r="A52" s="3" t="s">
        <v>122</v>
      </c>
      <c r="B52" s="3">
        <v>6639</v>
      </c>
      <c r="C52" s="3" t="s">
        <v>366</v>
      </c>
      <c r="D52" s="3" t="s">
        <v>234</v>
      </c>
      <c r="E52" s="3" t="s">
        <v>158</v>
      </c>
      <c r="F52" s="55">
        <v>1</v>
      </c>
      <c r="G52" s="3" t="s">
        <v>126</v>
      </c>
      <c r="H52" s="48">
        <v>239</v>
      </c>
      <c r="I52" s="48">
        <v>2726.6</v>
      </c>
      <c r="J52" s="48">
        <v>2117.21052631579</v>
      </c>
      <c r="K52" s="48">
        <v>210.664073490177</v>
      </c>
      <c r="L52" s="49">
        <v>0.88143963803421399</v>
      </c>
      <c r="M52" s="3" t="s">
        <v>367</v>
      </c>
      <c r="N52" s="50">
        <v>3.3004177807333303E-8</v>
      </c>
      <c r="O52" s="50">
        <v>3.3169771906713998E-7</v>
      </c>
      <c r="P52" s="50" t="s">
        <v>128</v>
      </c>
      <c r="Q52" s="50">
        <v>9.60564214173333E-9</v>
      </c>
      <c r="R52" s="50">
        <v>9.6538371814255495E-8</v>
      </c>
      <c r="S52" s="50" t="s">
        <v>128</v>
      </c>
      <c r="T52" s="50">
        <v>2.4987170063333301E-8</v>
      </c>
      <c r="U52" s="50">
        <v>2.5112539886113502E-7</v>
      </c>
      <c r="V52" s="50" t="s">
        <v>128</v>
      </c>
      <c r="W52" s="50">
        <v>9.2725160789666707E-9</v>
      </c>
      <c r="X52" s="50">
        <v>9.3190397026743305E-8</v>
      </c>
      <c r="Y52" s="50" t="s">
        <v>128</v>
      </c>
      <c r="Z52" s="50">
        <v>7.9508483528666705E-9</v>
      </c>
      <c r="AA52" s="50">
        <v>7.99074068346769E-8</v>
      </c>
      <c r="AB52" s="50" t="s">
        <v>128</v>
      </c>
      <c r="AC52" s="50">
        <v>9.5324582616333294E-9</v>
      </c>
      <c r="AD52" s="50">
        <v>9.5802861108811996E-8</v>
      </c>
      <c r="AE52" s="50" t="s">
        <v>128</v>
      </c>
      <c r="AF52" s="50">
        <v>9.6419293130000005E-9</v>
      </c>
      <c r="AG52" s="50">
        <v>9.6903064187773002E-8</v>
      </c>
      <c r="AH52" s="50" t="s">
        <v>128</v>
      </c>
      <c r="AI52" s="50">
        <v>4.3011609023000001E-8</v>
      </c>
      <c r="AJ52" s="50">
        <v>4.3227414085639502E-7</v>
      </c>
      <c r="AK52" s="50" t="s">
        <v>128</v>
      </c>
      <c r="AL52" s="63">
        <v>1.3758810823933E-2</v>
      </c>
      <c r="AM52" s="50">
        <v>0.13827843838487699</v>
      </c>
      <c r="AN52" s="50" t="s">
        <v>128</v>
      </c>
      <c r="AO52" s="50">
        <v>2.4842084109333301E-8</v>
      </c>
      <c r="AP52" s="50">
        <v>2.4966725982517902E-7</v>
      </c>
      <c r="AQ52" s="50" t="s">
        <v>128</v>
      </c>
      <c r="AR52" s="50"/>
      <c r="AS52" s="50"/>
      <c r="AT52" s="50"/>
      <c r="AU52" s="50"/>
      <c r="AV52" s="50"/>
      <c r="AW52" s="50">
        <v>1.13644389349333E-7</v>
      </c>
      <c r="AX52" s="50">
        <v>1.1421458505043E-6</v>
      </c>
      <c r="AY52" s="50" t="s">
        <v>128</v>
      </c>
      <c r="AZ52" s="50">
        <v>8.9627712578333305E-8</v>
      </c>
      <c r="BA52" s="50">
        <v>9.0077407778456205E-7</v>
      </c>
      <c r="BB52" s="50" t="s">
        <v>128</v>
      </c>
      <c r="BC52" s="50">
        <v>8.2600000000000002E-5</v>
      </c>
      <c r="BD52" s="50">
        <v>8.3014434581242698E-4</v>
      </c>
      <c r="BE52" s="50" t="s">
        <v>129</v>
      </c>
      <c r="BF52" s="50">
        <v>3.3840288953666698E-9</v>
      </c>
      <c r="BG52" s="50">
        <v>3.4010078130199899E-8</v>
      </c>
      <c r="BH52" s="50" t="s">
        <v>128</v>
      </c>
      <c r="BI52" s="50">
        <v>1.9599999999999999E-4</v>
      </c>
      <c r="BJ52" s="50" t="s">
        <v>128</v>
      </c>
      <c r="BK52" s="50">
        <v>2.8046789618333299E-7</v>
      </c>
      <c r="BL52" s="50">
        <v>2.8187510677784602E-6</v>
      </c>
      <c r="BM52" s="50" t="s">
        <v>128</v>
      </c>
      <c r="BN52" s="50">
        <v>4.7466612958999999E-7</v>
      </c>
      <c r="BO52" s="50">
        <v>4.7704770414988799E-6</v>
      </c>
      <c r="BP52" s="50" t="s">
        <v>128</v>
      </c>
      <c r="BQ52" s="50">
        <v>7.0058867211666704E-8</v>
      </c>
      <c r="BR52" s="50">
        <v>7.0410378316935505E-7</v>
      </c>
      <c r="BS52" s="50" t="s">
        <v>128</v>
      </c>
      <c r="BT52" s="50"/>
      <c r="BU52" s="50"/>
      <c r="BV52" s="50"/>
      <c r="BW52" s="50"/>
      <c r="BX52" s="50"/>
      <c r="BY52" s="50"/>
      <c r="BZ52" s="50"/>
      <c r="CA52" s="50"/>
      <c r="CB52" s="50"/>
      <c r="CC52" s="50">
        <v>9.6803685638377002E-4</v>
      </c>
      <c r="CD52" s="50">
        <v>9.7289385334748592E-3</v>
      </c>
      <c r="CE52" s="50" t="s">
        <v>128</v>
      </c>
      <c r="CF52" s="3" t="s">
        <v>130</v>
      </c>
      <c r="CG52" s="51" t="s">
        <v>138</v>
      </c>
      <c r="CH52" s="52">
        <v>29587</v>
      </c>
      <c r="CI52" s="51" t="s">
        <v>132</v>
      </c>
      <c r="CJ52" s="51" t="s">
        <v>133</v>
      </c>
      <c r="CK52" s="52">
        <v>29587</v>
      </c>
    </row>
    <row r="53" spans="1:146">
      <c r="A53" s="116" t="s">
        <v>122</v>
      </c>
      <c r="B53" s="117">
        <v>3470</v>
      </c>
      <c r="C53" s="116" t="s">
        <v>540</v>
      </c>
      <c r="D53" s="116" t="s">
        <v>147</v>
      </c>
      <c r="E53" s="116" t="s">
        <v>544</v>
      </c>
      <c r="F53" s="118">
        <v>1</v>
      </c>
      <c r="G53" s="116" t="s">
        <v>126</v>
      </c>
      <c r="H53" s="117">
        <v>650</v>
      </c>
      <c r="I53" s="117">
        <v>6700</v>
      </c>
      <c r="J53" s="119"/>
      <c r="K53" s="122"/>
      <c r="L53" s="120"/>
      <c r="M53" s="122"/>
      <c r="N53" s="122"/>
      <c r="O53" s="120"/>
      <c r="P53" s="122"/>
      <c r="Q53" s="122"/>
      <c r="R53" s="120"/>
      <c r="S53" s="122"/>
      <c r="T53" s="122"/>
      <c r="U53" s="120"/>
      <c r="V53" s="122"/>
      <c r="W53" s="122"/>
      <c r="X53" s="120"/>
      <c r="Y53" s="122"/>
      <c r="Z53" s="122"/>
      <c r="AA53" s="120"/>
      <c r="AB53" s="122"/>
      <c r="AC53" s="122"/>
      <c r="AD53" s="120"/>
      <c r="AE53" s="122"/>
      <c r="AF53" s="122"/>
      <c r="AG53" s="120"/>
      <c r="AH53" s="122"/>
      <c r="AI53" s="120"/>
      <c r="AJ53" s="124"/>
      <c r="AK53" s="122"/>
      <c r="AL53" s="65">
        <v>1.38E-2</v>
      </c>
      <c r="AM53" s="120"/>
      <c r="AN53" s="122"/>
      <c r="AO53" s="122"/>
      <c r="AP53" s="120"/>
      <c r="AQ53" s="122"/>
      <c r="AR53" s="122"/>
      <c r="AS53" s="122"/>
      <c r="AT53" s="122"/>
      <c r="AU53" s="120"/>
      <c r="AV53" s="122"/>
      <c r="AW53" s="122"/>
      <c r="AX53" s="120"/>
      <c r="AY53" s="122"/>
      <c r="AZ53" s="122"/>
      <c r="BA53" s="122"/>
      <c r="BB53" s="122"/>
      <c r="BC53" s="122"/>
      <c r="BD53" s="120"/>
      <c r="BE53" s="122"/>
      <c r="BF53" s="122"/>
      <c r="BG53" s="122"/>
      <c r="BH53" s="122"/>
      <c r="BI53" s="120"/>
      <c r="BJ53" s="122"/>
      <c r="BK53" s="122"/>
      <c r="BL53" s="120"/>
      <c r="BM53" s="122"/>
      <c r="BN53" s="122"/>
      <c r="BO53" s="120"/>
      <c r="BP53" s="122"/>
      <c r="BQ53" s="120"/>
      <c r="BR53" s="120"/>
      <c r="BS53" s="120"/>
      <c r="BT53" s="120"/>
      <c r="BU53" s="120"/>
      <c r="BV53" s="120"/>
      <c r="BW53" s="120"/>
      <c r="BX53" s="120"/>
      <c r="BY53" s="120"/>
      <c r="BZ53" s="122"/>
      <c r="CA53" s="122"/>
      <c r="CB53" s="122"/>
      <c r="CC53" s="120"/>
      <c r="CD53" s="120"/>
      <c r="CE53" s="120"/>
      <c r="CF53" s="116" t="s">
        <v>152</v>
      </c>
      <c r="CG53" s="116" t="s">
        <v>153</v>
      </c>
      <c r="CH53" s="123">
        <v>37956</v>
      </c>
      <c r="CI53" s="116" t="s">
        <v>130</v>
      </c>
      <c r="CJ53" s="116" t="s">
        <v>237</v>
      </c>
      <c r="CK53" s="123">
        <v>30286</v>
      </c>
      <c r="CL53" s="116" t="s">
        <v>132</v>
      </c>
      <c r="CM53" s="116" t="s">
        <v>133</v>
      </c>
      <c r="CN53" s="123">
        <v>30286</v>
      </c>
      <c r="CO53" s="116" t="s">
        <v>518</v>
      </c>
      <c r="CP53" s="116" t="s">
        <v>518</v>
      </c>
      <c r="CQ53" s="53"/>
      <c r="CR53" s="116" t="s">
        <v>518</v>
      </c>
      <c r="CS53" s="116" t="s">
        <v>518</v>
      </c>
      <c r="CT53" s="53"/>
      <c r="CU53" s="116" t="s">
        <v>518</v>
      </c>
      <c r="CV53" s="116" t="s">
        <v>518</v>
      </c>
      <c r="CW53" s="53"/>
      <c r="CX53" s="116" t="s">
        <v>518</v>
      </c>
      <c r="CY53" s="116" t="s">
        <v>518</v>
      </c>
      <c r="CZ53" s="53"/>
      <c r="DA53" s="116" t="s">
        <v>518</v>
      </c>
      <c r="DB53" s="116" t="s">
        <v>518</v>
      </c>
      <c r="DC53" s="53"/>
      <c r="DD53" s="116" t="s">
        <v>518</v>
      </c>
      <c r="DE53" s="116" t="s">
        <v>518</v>
      </c>
      <c r="DF53" s="53"/>
      <c r="DG53" s="116" t="s">
        <v>518</v>
      </c>
      <c r="DH53" s="116" t="s">
        <v>518</v>
      </c>
      <c r="DI53" s="53"/>
      <c r="DJ53" s="116" t="s">
        <v>518</v>
      </c>
      <c r="DK53" s="116" t="s">
        <v>518</v>
      </c>
      <c r="DL53" s="53"/>
      <c r="DM53" s="116" t="s">
        <v>518</v>
      </c>
      <c r="DN53" s="116" t="s">
        <v>518</v>
      </c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</row>
    <row r="54" spans="1:146">
      <c r="A54" s="116" t="s">
        <v>122</v>
      </c>
      <c r="B54" s="117">
        <v>8224</v>
      </c>
      <c r="C54" s="116" t="s">
        <v>557</v>
      </c>
      <c r="D54" s="116" t="s">
        <v>254</v>
      </c>
      <c r="E54" s="116" t="s">
        <v>158</v>
      </c>
      <c r="F54" s="118">
        <v>1</v>
      </c>
      <c r="G54" s="116" t="s">
        <v>126</v>
      </c>
      <c r="H54" s="117">
        <v>270.2</v>
      </c>
      <c r="I54" s="117">
        <v>2881</v>
      </c>
      <c r="J54" s="119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1"/>
      <c r="AK54" s="122"/>
      <c r="AL54" s="65">
        <v>1.3899999999999999E-2</v>
      </c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2"/>
      <c r="BA54" s="120"/>
      <c r="BB54" s="122"/>
      <c r="BC54" s="120"/>
      <c r="BD54" s="120"/>
      <c r="BE54" s="120"/>
      <c r="BF54" s="122"/>
      <c r="BG54" s="122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2"/>
      <c r="CA54" s="122"/>
      <c r="CB54" s="122"/>
      <c r="CC54" s="120"/>
      <c r="CD54" s="120"/>
      <c r="CE54" s="120"/>
      <c r="CF54" s="116" t="s">
        <v>132</v>
      </c>
      <c r="CG54" s="116" t="s">
        <v>159</v>
      </c>
      <c r="CH54" s="123">
        <v>31168</v>
      </c>
      <c r="CI54" s="116" t="s">
        <v>130</v>
      </c>
      <c r="CJ54" s="116" t="s">
        <v>237</v>
      </c>
      <c r="CK54" s="123">
        <v>31168</v>
      </c>
      <c r="CL54" s="116" t="s">
        <v>518</v>
      </c>
      <c r="CM54" s="116" t="s">
        <v>518</v>
      </c>
      <c r="CN54" s="53"/>
      <c r="CO54" s="116" t="s">
        <v>518</v>
      </c>
      <c r="CP54" s="116" t="s">
        <v>518</v>
      </c>
      <c r="CQ54" s="53"/>
      <c r="CR54" s="116" t="s">
        <v>518</v>
      </c>
      <c r="CS54" s="116" t="s">
        <v>518</v>
      </c>
      <c r="CT54" s="53"/>
      <c r="CU54" s="116" t="s">
        <v>518</v>
      </c>
      <c r="CV54" s="116" t="s">
        <v>518</v>
      </c>
      <c r="CW54" s="53"/>
      <c r="CX54" s="116" t="s">
        <v>518</v>
      </c>
      <c r="CY54" s="116" t="s">
        <v>518</v>
      </c>
      <c r="CZ54" s="53"/>
      <c r="DA54" s="116" t="s">
        <v>518</v>
      </c>
      <c r="DB54" s="116" t="s">
        <v>518</v>
      </c>
      <c r="DC54" s="53"/>
      <c r="DD54" s="116" t="s">
        <v>518</v>
      </c>
      <c r="DE54" s="116" t="s">
        <v>518</v>
      </c>
      <c r="DF54" s="53"/>
      <c r="DG54" s="116" t="s">
        <v>518</v>
      </c>
      <c r="DH54" s="116" t="s">
        <v>518</v>
      </c>
      <c r="DI54" s="53"/>
      <c r="DJ54" s="116" t="s">
        <v>518</v>
      </c>
      <c r="DK54" s="116" t="s">
        <v>518</v>
      </c>
      <c r="DL54" s="53"/>
      <c r="DM54" s="116" t="s">
        <v>518</v>
      </c>
      <c r="DN54" s="116" t="s">
        <v>518</v>
      </c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</row>
    <row r="55" spans="1:146">
      <c r="A55" s="3" t="s">
        <v>122</v>
      </c>
      <c r="B55" s="3">
        <v>130</v>
      </c>
      <c r="C55" s="3" t="s">
        <v>149</v>
      </c>
      <c r="D55" s="3" t="s">
        <v>150</v>
      </c>
      <c r="E55" s="3" t="s">
        <v>155</v>
      </c>
      <c r="F55" s="55">
        <v>1</v>
      </c>
      <c r="G55" s="3" t="s">
        <v>126</v>
      </c>
      <c r="H55" s="48">
        <v>625</v>
      </c>
      <c r="I55" s="48">
        <v>6798</v>
      </c>
      <c r="J55" s="48">
        <v>5934.9453820476201</v>
      </c>
      <c r="K55" s="48">
        <v>651.63054201760497</v>
      </c>
      <c r="L55" s="49">
        <v>1.0426088672281699</v>
      </c>
      <c r="M55" s="3" t="s">
        <v>142</v>
      </c>
      <c r="N55" s="50">
        <v>5.4999999999999999E-6</v>
      </c>
      <c r="O55" s="50">
        <v>5.0090371014287899E-5</v>
      </c>
      <c r="P55" s="50" t="s">
        <v>129</v>
      </c>
      <c r="Q55" s="50">
        <v>5.9499999999999997E-8</v>
      </c>
      <c r="R55" s="50">
        <v>5.4188674097275098E-7</v>
      </c>
      <c r="S55" s="50" t="s">
        <v>129</v>
      </c>
      <c r="T55" s="50">
        <v>5.9499999999999997E-8</v>
      </c>
      <c r="U55" s="50">
        <v>5.4188674097275098E-7</v>
      </c>
      <c r="V55" s="50" t="s">
        <v>129</v>
      </c>
      <c r="W55" s="50">
        <v>5.9499999999999997E-8</v>
      </c>
      <c r="X55" s="50">
        <v>5.4188674097275098E-7</v>
      </c>
      <c r="Y55" s="50" t="s">
        <v>129</v>
      </c>
      <c r="Z55" s="50">
        <v>5.9499999999999997E-8</v>
      </c>
      <c r="AA55" s="50">
        <v>5.4188674097275098E-7</v>
      </c>
      <c r="AB55" s="50" t="s">
        <v>129</v>
      </c>
      <c r="AC55" s="50">
        <v>7.6500000000000003E-8</v>
      </c>
      <c r="AD55" s="50">
        <v>6.9671152410782297E-7</v>
      </c>
      <c r="AE55" s="50" t="s">
        <v>129</v>
      </c>
      <c r="AF55" s="50">
        <v>7.6500000000000003E-8</v>
      </c>
      <c r="AG55" s="50">
        <v>6.9671152410782297E-7</v>
      </c>
      <c r="AH55" s="50" t="s">
        <v>129</v>
      </c>
      <c r="AI55" s="50">
        <v>5.9499999999999997E-8</v>
      </c>
      <c r="AJ55" s="50">
        <v>5.4188674097275098E-7</v>
      </c>
      <c r="AK55" s="50" t="s">
        <v>129</v>
      </c>
      <c r="AL55" s="63">
        <v>1.39580872460553E-2</v>
      </c>
      <c r="AM55" s="50">
        <v>0.12719395844394099</v>
      </c>
      <c r="AN55" s="50" t="s">
        <v>128</v>
      </c>
      <c r="AO55" s="50">
        <v>7.6500000000000003E-8</v>
      </c>
      <c r="AP55" s="50">
        <v>6.9671152410782297E-7</v>
      </c>
      <c r="AQ55" s="50" t="s">
        <v>129</v>
      </c>
      <c r="AR55" s="50">
        <v>5.9499999999999997E-8</v>
      </c>
      <c r="AS55" s="50">
        <v>5.4188674097275098E-7</v>
      </c>
      <c r="AT55" s="50" t="s">
        <v>129</v>
      </c>
      <c r="AU55" s="50">
        <v>3.7899999999999999E-7</v>
      </c>
      <c r="AV55" s="50" t="s">
        <v>129</v>
      </c>
      <c r="AW55" s="50">
        <v>5.4099999999999999E-6</v>
      </c>
      <c r="AX55" s="50">
        <v>4.9270710397690503E-5</v>
      </c>
      <c r="AY55" s="50" t="s">
        <v>129</v>
      </c>
      <c r="AZ55" s="50">
        <v>1.1000000000000001E-7</v>
      </c>
      <c r="BA55" s="50">
        <v>1.00180742028576E-6</v>
      </c>
      <c r="BB55" s="50" t="s">
        <v>129</v>
      </c>
      <c r="BC55" s="50">
        <v>4.9699999999999998E-6</v>
      </c>
      <c r="BD55" s="50">
        <v>4.5263480716547403E-5</v>
      </c>
      <c r="BE55" s="50" t="s">
        <v>129</v>
      </c>
      <c r="BF55" s="50">
        <v>5.9499999999999997E-8</v>
      </c>
      <c r="BG55" s="50">
        <v>5.4188674097275098E-7</v>
      </c>
      <c r="BH55" s="50" t="s">
        <v>129</v>
      </c>
      <c r="BI55" s="50">
        <v>2.2866666666666699E-3</v>
      </c>
      <c r="BJ55" s="50" t="s">
        <v>128</v>
      </c>
      <c r="BK55" s="50">
        <v>3.9199999999999997E-6</v>
      </c>
      <c r="BL55" s="50">
        <v>3.5700773522910703E-5</v>
      </c>
      <c r="BM55" s="50" t="s">
        <v>129</v>
      </c>
      <c r="BN55" s="50">
        <v>2.4499999999999998E-7</v>
      </c>
      <c r="BO55" s="50">
        <v>2.2312983451819202E-6</v>
      </c>
      <c r="BP55" s="50" t="s">
        <v>129</v>
      </c>
      <c r="BQ55" s="50">
        <v>6.8E-8</v>
      </c>
      <c r="BR55" s="50">
        <v>6.1929913254028703E-7</v>
      </c>
      <c r="BS55" s="50" t="s">
        <v>129</v>
      </c>
      <c r="BT55" s="50"/>
      <c r="BU55" s="50"/>
      <c r="BV55" s="50"/>
      <c r="BW55" s="50"/>
      <c r="BX55" s="50"/>
      <c r="BY55" s="50"/>
      <c r="BZ55" s="50"/>
      <c r="CA55" s="50"/>
      <c r="CB55" s="50"/>
      <c r="CC55" s="50">
        <v>1.8841862308563201E-3</v>
      </c>
      <c r="CD55" s="50">
        <v>1.7171538668625402E-2</v>
      </c>
      <c r="CE55" s="50" t="s">
        <v>128</v>
      </c>
      <c r="CF55" s="3" t="s">
        <v>152</v>
      </c>
      <c r="CG55" s="51" t="s">
        <v>153</v>
      </c>
      <c r="CH55" s="52">
        <v>39569</v>
      </c>
      <c r="CI55" s="51" t="s">
        <v>130</v>
      </c>
      <c r="CJ55" s="51" t="s">
        <v>138</v>
      </c>
      <c r="CK55" s="52">
        <v>39569</v>
      </c>
      <c r="CL55" s="51" t="s">
        <v>132</v>
      </c>
      <c r="CM55" s="51" t="s">
        <v>133</v>
      </c>
      <c r="CN55" s="52">
        <v>39569</v>
      </c>
    </row>
    <row r="56" spans="1:146">
      <c r="A56" s="3" t="s">
        <v>122</v>
      </c>
      <c r="B56" s="3">
        <v>6019</v>
      </c>
      <c r="C56" s="3" t="s">
        <v>325</v>
      </c>
      <c r="D56" s="3" t="s">
        <v>270</v>
      </c>
      <c r="E56" s="3" t="s">
        <v>136</v>
      </c>
      <c r="F56" s="55">
        <v>1</v>
      </c>
      <c r="G56" s="3" t="s">
        <v>126</v>
      </c>
      <c r="H56" s="48">
        <v>1408</v>
      </c>
      <c r="I56" s="48">
        <v>12656</v>
      </c>
      <c r="J56" s="48">
        <v>13672.130873333301</v>
      </c>
      <c r="K56" s="48">
        <v>1290.9446292044199</v>
      </c>
      <c r="L56" s="49">
        <v>0.91686408324177704</v>
      </c>
      <c r="M56" s="3" t="s">
        <v>142</v>
      </c>
      <c r="N56" s="50">
        <v>4.2300000000000002E-8</v>
      </c>
      <c r="O56" s="50"/>
      <c r="P56" s="50" t="s">
        <v>129</v>
      </c>
      <c r="Q56" s="50">
        <v>6.5000000000000003E-9</v>
      </c>
      <c r="R56" s="50"/>
      <c r="S56" s="50" t="s">
        <v>129</v>
      </c>
      <c r="T56" s="50">
        <v>8.2999999999999999E-9</v>
      </c>
      <c r="U56" s="50"/>
      <c r="V56" s="50" t="s">
        <v>129</v>
      </c>
      <c r="W56" s="50">
        <v>3.9000000000000002E-9</v>
      </c>
      <c r="X56" s="50"/>
      <c r="Y56" s="50" t="s">
        <v>129</v>
      </c>
      <c r="Z56" s="50">
        <v>1.14E-8</v>
      </c>
      <c r="AA56" s="50"/>
      <c r="AB56" s="50" t="s">
        <v>128</v>
      </c>
      <c r="AC56" s="50">
        <v>2.22E-8</v>
      </c>
      <c r="AD56" s="50"/>
      <c r="AE56" s="50" t="s">
        <v>129</v>
      </c>
      <c r="AF56" s="50">
        <v>4.6999999999999999E-9</v>
      </c>
      <c r="AG56" s="50"/>
      <c r="AH56" s="50" t="s">
        <v>129</v>
      </c>
      <c r="AI56" s="50">
        <v>3.9500000000000003E-8</v>
      </c>
      <c r="AJ56" s="50"/>
      <c r="AK56" s="50" t="s">
        <v>129</v>
      </c>
      <c r="AL56" s="63">
        <v>1.3961357413939999E-2</v>
      </c>
      <c r="AM56" s="50">
        <v>0.12608751510707</v>
      </c>
      <c r="AN56" s="50" t="s">
        <v>128</v>
      </c>
      <c r="AO56" s="50">
        <v>1.7E-8</v>
      </c>
      <c r="AP56" s="50"/>
      <c r="AQ56" s="50" t="s">
        <v>129</v>
      </c>
      <c r="AR56" s="50">
        <v>4.3999999999999997E-9</v>
      </c>
      <c r="AS56" s="50"/>
      <c r="AT56" s="50" t="s">
        <v>129</v>
      </c>
      <c r="AU56" s="50">
        <v>4.6728999999999998E-6</v>
      </c>
      <c r="AV56" s="50" t="s">
        <v>129</v>
      </c>
      <c r="AW56" s="50">
        <v>4.73E-8</v>
      </c>
      <c r="AX56" s="50"/>
      <c r="AY56" s="50" t="s">
        <v>129</v>
      </c>
      <c r="AZ56" s="50">
        <v>7.7900000000000003E-8</v>
      </c>
      <c r="BA56" s="50"/>
      <c r="BB56" s="50" t="s">
        <v>129</v>
      </c>
      <c r="BC56" s="50">
        <v>1.6871666666666699E-6</v>
      </c>
      <c r="BD56" s="50"/>
      <c r="BE56" s="50" t="s">
        <v>128</v>
      </c>
      <c r="BF56" s="50">
        <v>2.4E-9</v>
      </c>
      <c r="BG56" s="50"/>
      <c r="BH56" s="50" t="s">
        <v>129</v>
      </c>
      <c r="BI56" s="50">
        <v>3.33333333333333E-4</v>
      </c>
      <c r="BJ56" s="50" t="s">
        <v>128</v>
      </c>
      <c r="BK56" s="50">
        <v>4.0200000000000003E-7</v>
      </c>
      <c r="BL56" s="50"/>
      <c r="BM56" s="50" t="s">
        <v>129</v>
      </c>
      <c r="BN56" s="50">
        <v>1.7149999999999999E-7</v>
      </c>
      <c r="BO56" s="50"/>
      <c r="BP56" s="50" t="s">
        <v>129</v>
      </c>
      <c r="BQ56" s="50">
        <v>5.6400000000000002E-8</v>
      </c>
      <c r="BR56" s="50"/>
      <c r="BS56" s="50" t="s">
        <v>129</v>
      </c>
      <c r="BT56" s="50"/>
      <c r="BU56" s="50"/>
      <c r="BV56" s="50"/>
      <c r="BW56" s="50"/>
      <c r="BX56" s="50"/>
      <c r="BY56" s="50"/>
      <c r="BZ56" s="50"/>
      <c r="CA56" s="50"/>
      <c r="CB56" s="50"/>
      <c r="CC56" s="50">
        <v>5.7847012950597103E-4</v>
      </c>
      <c r="CD56" s="50"/>
      <c r="CE56" s="50" t="s">
        <v>128</v>
      </c>
      <c r="CF56" s="3" t="s">
        <v>170</v>
      </c>
      <c r="CG56" s="51" t="s">
        <v>326</v>
      </c>
      <c r="CI56" s="51" t="s">
        <v>152</v>
      </c>
      <c r="CJ56" s="51" t="s">
        <v>153</v>
      </c>
      <c r="CK56" s="52">
        <v>37987</v>
      </c>
      <c r="CL56" s="51" t="s">
        <v>170</v>
      </c>
      <c r="CM56" s="51" t="s">
        <v>259</v>
      </c>
      <c r="CN56" s="52">
        <v>38108</v>
      </c>
      <c r="CO56" s="51" t="s">
        <v>130</v>
      </c>
      <c r="CP56" s="51" t="s">
        <v>138</v>
      </c>
      <c r="CQ56" s="52">
        <v>33298</v>
      </c>
      <c r="CR56" s="51" t="s">
        <v>132</v>
      </c>
      <c r="CT56" s="52">
        <v>38139</v>
      </c>
    </row>
    <row r="57" spans="1:146">
      <c r="A57" s="116" t="s">
        <v>122</v>
      </c>
      <c r="B57" s="117">
        <v>10151</v>
      </c>
      <c r="C57" s="116" t="s">
        <v>401</v>
      </c>
      <c r="D57" s="116" t="s">
        <v>310</v>
      </c>
      <c r="E57" s="116" t="s">
        <v>393</v>
      </c>
      <c r="F57" s="118">
        <v>2</v>
      </c>
      <c r="G57" s="116" t="s">
        <v>177</v>
      </c>
      <c r="H57" s="117">
        <v>190</v>
      </c>
      <c r="I57" s="117">
        <v>1350</v>
      </c>
      <c r="J57" s="119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4"/>
      <c r="AK57" s="122"/>
      <c r="AL57" s="65">
        <v>1.4E-2</v>
      </c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2"/>
      <c r="BR57" s="122"/>
      <c r="BS57" s="122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16" t="s">
        <v>152</v>
      </c>
      <c r="CG57" s="116" t="s">
        <v>178</v>
      </c>
      <c r="CH57" s="123">
        <v>38473</v>
      </c>
      <c r="CI57" s="116" t="s">
        <v>152</v>
      </c>
      <c r="CJ57" s="116" t="s">
        <v>178</v>
      </c>
      <c r="CK57" s="123">
        <v>38473</v>
      </c>
      <c r="CL57" s="116" t="s">
        <v>132</v>
      </c>
      <c r="CM57" s="116" t="s">
        <v>226</v>
      </c>
      <c r="CN57" s="123">
        <v>33786</v>
      </c>
      <c r="CO57" s="116" t="s">
        <v>132</v>
      </c>
      <c r="CP57" s="116" t="s">
        <v>226</v>
      </c>
      <c r="CQ57" s="123">
        <v>33786</v>
      </c>
      <c r="CR57" s="116" t="s">
        <v>130</v>
      </c>
      <c r="CS57" s="116" t="s">
        <v>186</v>
      </c>
      <c r="CT57" s="123">
        <v>33786</v>
      </c>
      <c r="CU57" s="116" t="s">
        <v>130</v>
      </c>
      <c r="CV57" s="116" t="s">
        <v>186</v>
      </c>
      <c r="CW57" s="123">
        <v>38473</v>
      </c>
      <c r="CX57" s="116" t="s">
        <v>518</v>
      </c>
      <c r="CY57" s="116" t="s">
        <v>518</v>
      </c>
      <c r="CZ57" s="53"/>
      <c r="DA57" s="116" t="s">
        <v>518</v>
      </c>
      <c r="DB57" s="116" t="s">
        <v>518</v>
      </c>
      <c r="DC57" s="53"/>
      <c r="DD57" s="116" t="s">
        <v>518</v>
      </c>
      <c r="DE57" s="116" t="s">
        <v>518</v>
      </c>
      <c r="DF57" s="53"/>
      <c r="DG57" s="116" t="s">
        <v>518</v>
      </c>
      <c r="DH57" s="116" t="s">
        <v>518</v>
      </c>
      <c r="DI57" s="53"/>
      <c r="DJ57" s="116" t="s">
        <v>518</v>
      </c>
      <c r="DK57" s="116" t="s">
        <v>518</v>
      </c>
      <c r="DL57" s="53"/>
      <c r="DM57" s="116" t="s">
        <v>518</v>
      </c>
      <c r="DN57" s="116" t="s">
        <v>518</v>
      </c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</row>
    <row r="58" spans="1:146">
      <c r="A58" s="116" t="s">
        <v>122</v>
      </c>
      <c r="B58" s="117">
        <v>10151</v>
      </c>
      <c r="C58" s="116" t="s">
        <v>401</v>
      </c>
      <c r="D58" s="116" t="s">
        <v>310</v>
      </c>
      <c r="E58" s="116" t="s">
        <v>393</v>
      </c>
      <c r="F58" s="118" t="s">
        <v>561</v>
      </c>
      <c r="G58" s="116" t="s">
        <v>177</v>
      </c>
      <c r="H58" s="117">
        <v>190</v>
      </c>
      <c r="I58" s="117">
        <v>1350</v>
      </c>
      <c r="J58" s="119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4"/>
      <c r="AK58" s="122"/>
      <c r="AL58" s="65">
        <v>1.4E-2</v>
      </c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2"/>
      <c r="BR58" s="122"/>
      <c r="BS58" s="122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16" t="s">
        <v>152</v>
      </c>
      <c r="CG58" s="116" t="s">
        <v>178</v>
      </c>
      <c r="CH58" s="123">
        <v>38473</v>
      </c>
      <c r="CI58" s="116" t="s">
        <v>152</v>
      </c>
      <c r="CJ58" s="116" t="s">
        <v>178</v>
      </c>
      <c r="CK58" s="123">
        <v>38473</v>
      </c>
      <c r="CL58" s="116" t="s">
        <v>132</v>
      </c>
      <c r="CM58" s="116" t="s">
        <v>226</v>
      </c>
      <c r="CN58" s="123">
        <v>33786</v>
      </c>
      <c r="CO58" s="116" t="s">
        <v>132</v>
      </c>
      <c r="CP58" s="116" t="s">
        <v>226</v>
      </c>
      <c r="CQ58" s="123">
        <v>33786</v>
      </c>
      <c r="CR58" s="116" t="s">
        <v>130</v>
      </c>
      <c r="CS58" s="116" t="s">
        <v>186</v>
      </c>
      <c r="CT58" s="123">
        <v>33786</v>
      </c>
      <c r="CU58" s="116" t="s">
        <v>130</v>
      </c>
      <c r="CV58" s="116" t="s">
        <v>186</v>
      </c>
      <c r="CW58" s="123">
        <v>38473</v>
      </c>
      <c r="CX58" s="116" t="s">
        <v>518</v>
      </c>
      <c r="CY58" s="116" t="s">
        <v>518</v>
      </c>
      <c r="CZ58" s="53"/>
      <c r="DA58" s="116" t="s">
        <v>518</v>
      </c>
      <c r="DB58" s="116" t="s">
        <v>518</v>
      </c>
      <c r="DC58" s="53"/>
      <c r="DD58" s="116" t="s">
        <v>518</v>
      </c>
      <c r="DE58" s="116" t="s">
        <v>518</v>
      </c>
      <c r="DF58" s="53"/>
      <c r="DG58" s="116" t="s">
        <v>518</v>
      </c>
      <c r="DH58" s="116" t="s">
        <v>518</v>
      </c>
      <c r="DI58" s="53"/>
      <c r="DJ58" s="116" t="s">
        <v>518</v>
      </c>
      <c r="DK58" s="116" t="s">
        <v>518</v>
      </c>
      <c r="DL58" s="53"/>
      <c r="DM58" s="116" t="s">
        <v>518</v>
      </c>
      <c r="DN58" s="116" t="s">
        <v>518</v>
      </c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</row>
    <row r="59" spans="1:146">
      <c r="A59" s="3" t="s">
        <v>122</v>
      </c>
      <c r="B59" s="3">
        <v>527</v>
      </c>
      <c r="C59" s="3" t="s">
        <v>175</v>
      </c>
      <c r="D59" s="3" t="s">
        <v>176</v>
      </c>
      <c r="E59" s="3" t="s">
        <v>125</v>
      </c>
      <c r="F59" s="55">
        <v>1</v>
      </c>
      <c r="G59" s="3" t="s">
        <v>177</v>
      </c>
      <c r="H59" s="48">
        <v>110</v>
      </c>
      <c r="I59" s="48">
        <v>1032</v>
      </c>
      <c r="J59" s="48">
        <v>1224.7709556</v>
      </c>
      <c r="K59" s="48">
        <v>106.01990312</v>
      </c>
      <c r="L59" s="49">
        <v>0.96381730109090902</v>
      </c>
      <c r="M59" s="3" t="s">
        <v>142</v>
      </c>
      <c r="N59" s="50">
        <v>2.2411561865436299E-6</v>
      </c>
      <c r="O59" s="50"/>
      <c r="P59" s="50" t="s">
        <v>129</v>
      </c>
      <c r="Q59" s="50">
        <v>8.0314516870898599E-7</v>
      </c>
      <c r="R59" s="50"/>
      <c r="S59" s="50" t="s">
        <v>129</v>
      </c>
      <c r="T59" s="50">
        <v>8.0308096684480205E-7</v>
      </c>
      <c r="U59" s="50"/>
      <c r="V59" s="50" t="s">
        <v>129</v>
      </c>
      <c r="W59" s="50">
        <v>8.0308096684480205E-7</v>
      </c>
      <c r="X59" s="50"/>
      <c r="Y59" s="50" t="s">
        <v>129</v>
      </c>
      <c r="Z59" s="50">
        <v>1.5501330290260099E-6</v>
      </c>
      <c r="AA59" s="50"/>
      <c r="AB59" s="50" t="s">
        <v>129</v>
      </c>
      <c r="AC59" s="50">
        <v>7.50766135967096E-7</v>
      </c>
      <c r="AD59" s="50"/>
      <c r="AE59" s="50" t="s">
        <v>129</v>
      </c>
      <c r="AF59" s="50">
        <v>1.12057809327182E-6</v>
      </c>
      <c r="AG59" s="50"/>
      <c r="AH59" s="50" t="s">
        <v>129</v>
      </c>
      <c r="AI59" s="50">
        <v>8.5910987150839296E-7</v>
      </c>
      <c r="AJ59" s="50"/>
      <c r="AK59" s="50" t="s">
        <v>129</v>
      </c>
      <c r="AL59" s="63">
        <v>1.48975586114036E-2</v>
      </c>
      <c r="AM59" s="50">
        <v>0.172100676945004</v>
      </c>
      <c r="AN59" s="50" t="s">
        <v>128</v>
      </c>
      <c r="AO59" s="50">
        <v>4.5395161709638298E-7</v>
      </c>
      <c r="AP59" s="50"/>
      <c r="AQ59" s="50" t="s">
        <v>129</v>
      </c>
      <c r="AR59" s="50">
        <v>1.12057809327182E-6</v>
      </c>
      <c r="AS59" s="50"/>
      <c r="AT59" s="50" t="s">
        <v>129</v>
      </c>
      <c r="AU59" s="50">
        <v>9.6572762834992398E-6</v>
      </c>
      <c r="AV59" s="50" t="s">
        <v>129</v>
      </c>
      <c r="AW59" s="50">
        <v>8.0308096684480205E-7</v>
      </c>
      <c r="AX59" s="50"/>
      <c r="AY59" s="50" t="s">
        <v>129</v>
      </c>
      <c r="AZ59" s="50">
        <v>4.8558384041778703E-7</v>
      </c>
      <c r="BA59" s="50"/>
      <c r="BB59" s="50" t="s">
        <v>129</v>
      </c>
      <c r="BC59" s="50">
        <v>3.6366377288720502E-6</v>
      </c>
      <c r="BD59" s="50">
        <v>4.20114349785838E-5</v>
      </c>
      <c r="BE59" s="50" t="s">
        <v>128</v>
      </c>
      <c r="BF59" s="50">
        <v>8.5910987150839296E-7</v>
      </c>
      <c r="BG59" s="50"/>
      <c r="BH59" s="50" t="s">
        <v>129</v>
      </c>
      <c r="BI59" s="50">
        <v>8.0000000000000007E-5</v>
      </c>
      <c r="BJ59" s="50" t="s">
        <v>128</v>
      </c>
      <c r="BK59" s="50">
        <v>2.2411561865436299E-6</v>
      </c>
      <c r="BL59" s="50"/>
      <c r="BM59" s="50" t="s">
        <v>129</v>
      </c>
      <c r="BN59" s="50">
        <v>8.0308096684480205E-7</v>
      </c>
      <c r="BO59" s="50"/>
      <c r="BP59" s="50" t="s">
        <v>129</v>
      </c>
      <c r="BQ59" s="50">
        <v>2.2411561865436299E-6</v>
      </c>
      <c r="BR59" s="50"/>
      <c r="BS59" s="50" t="s">
        <v>129</v>
      </c>
      <c r="BT59" s="50"/>
      <c r="BU59" s="50"/>
      <c r="BV59" s="50"/>
      <c r="BW59" s="50"/>
      <c r="BX59" s="50"/>
      <c r="BY59" s="50"/>
      <c r="BZ59" s="50"/>
      <c r="CA59" s="50"/>
      <c r="CB59" s="50"/>
      <c r="CC59" s="50">
        <v>4.3321288283163601E-4</v>
      </c>
      <c r="CD59" s="50">
        <v>5.0045938627521899E-3</v>
      </c>
      <c r="CE59" s="50" t="s">
        <v>128</v>
      </c>
      <c r="CF59" s="3" t="s">
        <v>152</v>
      </c>
      <c r="CG59" s="51" t="s">
        <v>178</v>
      </c>
      <c r="CH59" s="52">
        <v>38899</v>
      </c>
      <c r="CI59" s="51" t="s">
        <v>130</v>
      </c>
      <c r="CJ59" s="51" t="s">
        <v>179</v>
      </c>
      <c r="CK59" s="52">
        <v>31929</v>
      </c>
    </row>
    <row r="60" spans="1:146">
      <c r="A60" s="3" t="s">
        <v>122</v>
      </c>
      <c r="B60" s="3">
        <v>7253</v>
      </c>
      <c r="C60" s="3" t="s">
        <v>377</v>
      </c>
      <c r="D60" s="3" t="s">
        <v>270</v>
      </c>
      <c r="E60" s="3" t="s">
        <v>378</v>
      </c>
      <c r="F60" s="55">
        <v>1</v>
      </c>
      <c r="G60" s="3" t="s">
        <v>126</v>
      </c>
      <c r="H60" s="48">
        <v>53.3</v>
      </c>
      <c r="I60" s="48">
        <v>553</v>
      </c>
      <c r="J60" s="48">
        <v>518.61468253968201</v>
      </c>
      <c r="K60" s="48">
        <v>48.968434054195903</v>
      </c>
      <c r="L60" s="49">
        <v>0.91873234623256905</v>
      </c>
      <c r="M60" s="3" t="s">
        <v>142</v>
      </c>
      <c r="N60" s="50">
        <v>2.061E-7</v>
      </c>
      <c r="O60" s="50">
        <v>2.1827630010208599E-6</v>
      </c>
      <c r="P60" s="50" t="s">
        <v>129</v>
      </c>
      <c r="Q60" s="50">
        <v>3.99133333333333E-7</v>
      </c>
      <c r="R60" s="50">
        <v>4.22713960443534E-6</v>
      </c>
      <c r="S60" s="50" t="s">
        <v>128</v>
      </c>
      <c r="T60" s="50">
        <v>1.984E-7</v>
      </c>
      <c r="U60" s="50">
        <v>2.1012138738599601E-6</v>
      </c>
      <c r="V60" s="50" t="s">
        <v>129</v>
      </c>
      <c r="W60" s="50">
        <v>1.2870000000000001E-7</v>
      </c>
      <c r="X60" s="50">
        <v>1.36303541111783E-6</v>
      </c>
      <c r="Y60" s="50" t="s">
        <v>129</v>
      </c>
      <c r="Z60" s="50">
        <v>3.6090000000000001E-7</v>
      </c>
      <c r="AA60" s="50">
        <v>3.8222181808269099E-6</v>
      </c>
      <c r="AB60" s="50" t="s">
        <v>129</v>
      </c>
      <c r="AC60" s="50">
        <v>1.0330000000000001E-6</v>
      </c>
      <c r="AD60" s="50">
        <v>1.0940291994442201E-5</v>
      </c>
      <c r="AE60" s="50" t="s">
        <v>129</v>
      </c>
      <c r="AF60" s="50">
        <v>1.924E-7</v>
      </c>
      <c r="AG60" s="50">
        <v>2.0376690994488701E-6</v>
      </c>
      <c r="AH60" s="50" t="s">
        <v>129</v>
      </c>
      <c r="AI60" s="50">
        <v>1.4699999999999999E-6</v>
      </c>
      <c r="AJ60" s="50">
        <v>1.5568469730716401E-5</v>
      </c>
      <c r="AK60" s="50" t="s">
        <v>129</v>
      </c>
      <c r="AL60" s="63">
        <v>1.50621605927249E-2</v>
      </c>
      <c r="AM60" s="50">
        <v>0.15952026616804599</v>
      </c>
      <c r="AN60" s="50" t="s">
        <v>128</v>
      </c>
      <c r="AO60" s="50">
        <v>1.038E-7</v>
      </c>
      <c r="AP60" s="50">
        <v>1.09932459731181E-6</v>
      </c>
      <c r="AQ60" s="50" t="s">
        <v>129</v>
      </c>
      <c r="AR60" s="50">
        <v>1.3379999999999999E-7</v>
      </c>
      <c r="AS60" s="50">
        <v>1.4170484693672501E-6</v>
      </c>
      <c r="AT60" s="50" t="s">
        <v>129</v>
      </c>
      <c r="AU60" s="50">
        <v>3.8330000000000001E-10</v>
      </c>
      <c r="AV60" s="50" t="s">
        <v>129</v>
      </c>
      <c r="AW60" s="50">
        <v>3.89E-7</v>
      </c>
      <c r="AX60" s="50">
        <v>4.1198195409855102E-6</v>
      </c>
      <c r="AY60" s="50" t="s">
        <v>129</v>
      </c>
      <c r="AZ60" s="50">
        <v>4.9279999999999997E-7</v>
      </c>
      <c r="BA60" s="50">
        <v>5.2191441382973199E-6</v>
      </c>
      <c r="BB60" s="50" t="s">
        <v>129</v>
      </c>
      <c r="BC60" s="50">
        <v>1.46E-6</v>
      </c>
      <c r="BD60" s="50">
        <v>1.5462561773364601E-5</v>
      </c>
      <c r="BE60" s="50" t="s">
        <v>129</v>
      </c>
      <c r="BF60" s="50">
        <v>9.0929999999999994E-8</v>
      </c>
      <c r="BG60" s="50">
        <v>9.6302105620003093E-7</v>
      </c>
      <c r="BH60" s="50" t="s">
        <v>129</v>
      </c>
      <c r="BI60" s="50">
        <v>7.2666666666666702E-4</v>
      </c>
      <c r="BJ60" s="50" t="s">
        <v>128</v>
      </c>
      <c r="BK60" s="50">
        <v>9.0899999999999994E-6</v>
      </c>
      <c r="BL60" s="50">
        <v>9.6270333232797596E-5</v>
      </c>
      <c r="BM60" s="50" t="s">
        <v>129</v>
      </c>
      <c r="BN60" s="50">
        <v>1.753E-6</v>
      </c>
      <c r="BO60" s="50">
        <v>1.8565664923772701E-5</v>
      </c>
      <c r="BP60" s="50" t="s">
        <v>129</v>
      </c>
      <c r="BQ60" s="50">
        <v>1.232E-6</v>
      </c>
      <c r="BR60" s="50">
        <v>1.3047860345743301E-5</v>
      </c>
      <c r="BS60" s="50" t="s">
        <v>129</v>
      </c>
      <c r="BT60" s="50"/>
      <c r="BU60" s="50"/>
      <c r="BV60" s="50"/>
      <c r="BW60" s="50"/>
      <c r="BX60" s="50"/>
      <c r="BY60" s="50"/>
      <c r="BZ60" s="50"/>
      <c r="CA60" s="50"/>
      <c r="CB60" s="50"/>
      <c r="CC60" s="50">
        <v>5.8281500229652198E-3</v>
      </c>
      <c r="CD60" s="50">
        <v>6.1724746407216501E-2</v>
      </c>
      <c r="CE60" s="50" t="s">
        <v>128</v>
      </c>
      <c r="CF60" s="3" t="s">
        <v>130</v>
      </c>
      <c r="CG60" s="51" t="s">
        <v>268</v>
      </c>
      <c r="CH60" s="52">
        <v>26451</v>
      </c>
    </row>
    <row r="61" spans="1:146">
      <c r="A61" s="116" t="s">
        <v>122</v>
      </c>
      <c r="B61" s="117">
        <v>54626</v>
      </c>
      <c r="C61" s="116" t="s">
        <v>470</v>
      </c>
      <c r="D61" s="116" t="s">
        <v>387</v>
      </c>
      <c r="E61" s="116" t="s">
        <v>471</v>
      </c>
      <c r="F61" s="118">
        <v>1</v>
      </c>
      <c r="G61" s="116" t="s">
        <v>177</v>
      </c>
      <c r="H61" s="117">
        <v>52</v>
      </c>
      <c r="I61" s="117">
        <v>643.08299999999997</v>
      </c>
      <c r="J61" s="119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4"/>
      <c r="AK61" s="122"/>
      <c r="AL61" s="65">
        <v>1.5299999999999999E-2</v>
      </c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2"/>
      <c r="CA61" s="122"/>
      <c r="CB61" s="122"/>
      <c r="CC61" s="120"/>
      <c r="CD61" s="120"/>
      <c r="CE61" s="120"/>
      <c r="CF61" s="116" t="s">
        <v>152</v>
      </c>
      <c r="CG61" s="116" t="s">
        <v>178</v>
      </c>
      <c r="CH61" s="53"/>
      <c r="CI61" s="116" t="s">
        <v>130</v>
      </c>
      <c r="CJ61" s="116" t="s">
        <v>186</v>
      </c>
      <c r="CK61" s="53"/>
      <c r="CL61" s="116" t="s">
        <v>518</v>
      </c>
      <c r="CM61" s="116" t="s">
        <v>518</v>
      </c>
      <c r="CN61" s="53"/>
      <c r="CO61" s="116" t="s">
        <v>518</v>
      </c>
      <c r="CP61" s="116" t="s">
        <v>518</v>
      </c>
      <c r="CQ61" s="53"/>
      <c r="CR61" s="116" t="s">
        <v>518</v>
      </c>
      <c r="CS61" s="116" t="s">
        <v>518</v>
      </c>
      <c r="CT61" s="53"/>
      <c r="CU61" s="116" t="s">
        <v>518</v>
      </c>
      <c r="CV61" s="116" t="s">
        <v>518</v>
      </c>
      <c r="CW61" s="53"/>
      <c r="CX61" s="116" t="s">
        <v>518</v>
      </c>
      <c r="CY61" s="116" t="s">
        <v>518</v>
      </c>
      <c r="CZ61" s="53"/>
      <c r="DA61" s="116" t="s">
        <v>518</v>
      </c>
      <c r="DB61" s="116" t="s">
        <v>518</v>
      </c>
      <c r="DC61" s="53"/>
      <c r="DD61" s="116" t="s">
        <v>518</v>
      </c>
      <c r="DE61" s="116" t="s">
        <v>518</v>
      </c>
      <c r="DF61" s="53"/>
      <c r="DG61" s="116" t="s">
        <v>518</v>
      </c>
      <c r="DH61" s="116" t="s">
        <v>518</v>
      </c>
      <c r="DI61" s="53"/>
      <c r="DJ61" s="116" t="s">
        <v>518</v>
      </c>
      <c r="DK61" s="116" t="s">
        <v>518</v>
      </c>
      <c r="DL61" s="53"/>
      <c r="DM61" s="116" t="s">
        <v>518</v>
      </c>
      <c r="DN61" s="116" t="s">
        <v>518</v>
      </c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</row>
    <row r="62" spans="1:146">
      <c r="A62" s="3" t="s">
        <v>122</v>
      </c>
      <c r="B62" s="3">
        <v>2840</v>
      </c>
      <c r="C62" s="3" t="s">
        <v>274</v>
      </c>
      <c r="D62" s="3" t="s">
        <v>270</v>
      </c>
      <c r="E62" s="3" t="s">
        <v>275</v>
      </c>
      <c r="F62" s="55">
        <v>1</v>
      </c>
      <c r="G62" s="3" t="s">
        <v>126</v>
      </c>
      <c r="H62" s="48">
        <v>165</v>
      </c>
      <c r="I62" s="48">
        <v>1862</v>
      </c>
      <c r="J62" s="48">
        <v>975.41228721019297</v>
      </c>
      <c r="K62" s="48">
        <v>92.1</v>
      </c>
      <c r="L62" s="49">
        <v>0.558181818181818</v>
      </c>
      <c r="M62" s="3" t="s">
        <v>142</v>
      </c>
      <c r="N62" s="50">
        <v>2.9356421809E-6</v>
      </c>
      <c r="O62" s="50"/>
      <c r="P62" s="50" t="s">
        <v>129</v>
      </c>
      <c r="Q62" s="50">
        <v>1.2835598536000001E-6</v>
      </c>
      <c r="R62" s="50"/>
      <c r="S62" s="50" t="s">
        <v>129</v>
      </c>
      <c r="T62" s="50">
        <v>7.2549035203000003E-7</v>
      </c>
      <c r="U62" s="50"/>
      <c r="V62" s="50" t="s">
        <v>129</v>
      </c>
      <c r="W62" s="50">
        <v>7.2549035203000003E-7</v>
      </c>
      <c r="X62" s="50"/>
      <c r="Y62" s="50" t="s">
        <v>129</v>
      </c>
      <c r="Z62" s="50">
        <v>5.0226255140000002E-7</v>
      </c>
      <c r="AA62" s="50"/>
      <c r="AB62" s="50" t="s">
        <v>129</v>
      </c>
      <c r="AC62" s="50">
        <v>5.0226255140000002E-7</v>
      </c>
      <c r="AD62" s="50"/>
      <c r="AE62" s="50" t="s">
        <v>129</v>
      </c>
      <c r="AF62" s="50">
        <v>1.0045251028E-6</v>
      </c>
      <c r="AG62" s="50"/>
      <c r="AH62" s="50" t="s">
        <v>129</v>
      </c>
      <c r="AI62" s="50">
        <v>1.2835598536000001E-6</v>
      </c>
      <c r="AJ62" s="50"/>
      <c r="AK62" s="50" t="s">
        <v>129</v>
      </c>
      <c r="AL62" s="63">
        <v>1.56167816914752E-2</v>
      </c>
      <c r="AM62" s="50">
        <v>0.165394144935332</v>
      </c>
      <c r="AN62" s="50" t="s">
        <v>128</v>
      </c>
      <c r="AO62" s="50">
        <v>1.1998494284E-6</v>
      </c>
      <c r="AP62" s="50"/>
      <c r="AQ62" s="50" t="s">
        <v>129</v>
      </c>
      <c r="AR62" s="50">
        <v>1.6742085047E-6</v>
      </c>
      <c r="AS62" s="50"/>
      <c r="AT62" s="50" t="s">
        <v>129</v>
      </c>
      <c r="AU62" s="50">
        <v>5.9376648087000002E-5</v>
      </c>
      <c r="AV62" s="50" t="s">
        <v>129</v>
      </c>
      <c r="AW62" s="50">
        <v>1.4678210904000001E-6</v>
      </c>
      <c r="AX62" s="50"/>
      <c r="AY62" s="50" t="s">
        <v>129</v>
      </c>
      <c r="AZ62" s="50">
        <v>2.5113127570000001E-7</v>
      </c>
      <c r="BA62" s="50"/>
      <c r="BB62" s="50" t="s">
        <v>129</v>
      </c>
      <c r="BC62" s="50">
        <v>3.32366666666667E-5</v>
      </c>
      <c r="BD62" s="50"/>
      <c r="BE62" s="50" t="s">
        <v>128</v>
      </c>
      <c r="BF62" s="50">
        <v>2.0304858417999998E-6</v>
      </c>
      <c r="BG62" s="50"/>
      <c r="BH62" s="50" t="s">
        <v>129</v>
      </c>
      <c r="BI62" s="50">
        <v>1E-4</v>
      </c>
      <c r="BJ62" s="50" t="s">
        <v>128</v>
      </c>
      <c r="BK62" s="50">
        <v>3.3484170094000001E-6</v>
      </c>
      <c r="BL62" s="50"/>
      <c r="BM62" s="50" t="s">
        <v>129</v>
      </c>
      <c r="BN62" s="50">
        <v>1.0519384481E-6</v>
      </c>
      <c r="BO62" s="50"/>
      <c r="BP62" s="50" t="s">
        <v>129</v>
      </c>
      <c r="BQ62" s="50">
        <v>2.3159884315000002E-6</v>
      </c>
      <c r="BR62" s="50"/>
      <c r="BS62" s="50" t="s">
        <v>129</v>
      </c>
      <c r="BT62" s="50">
        <v>5.4639834143077398E-4</v>
      </c>
      <c r="BU62" s="50">
        <v>5.7867932241351498E-3</v>
      </c>
      <c r="BV62" s="50" t="s">
        <v>128</v>
      </c>
      <c r="BW62" s="50"/>
      <c r="BX62" s="50"/>
      <c r="BY62" s="50"/>
      <c r="BZ62" s="50"/>
      <c r="CA62" s="50"/>
      <c r="CB62" s="50"/>
      <c r="CC62" s="50"/>
      <c r="CD62" s="50"/>
      <c r="CE62" s="50"/>
      <c r="CF62" s="3" t="s">
        <v>130</v>
      </c>
      <c r="CG62" s="51" t="s">
        <v>138</v>
      </c>
      <c r="CH62" s="52">
        <v>28126</v>
      </c>
    </row>
    <row r="63" spans="1:146">
      <c r="A63" s="3" t="s">
        <v>122</v>
      </c>
      <c r="B63" s="3">
        <v>1626</v>
      </c>
      <c r="C63" s="3" t="s">
        <v>242</v>
      </c>
      <c r="D63" s="3" t="s">
        <v>243</v>
      </c>
      <c r="E63" s="3" t="s">
        <v>198</v>
      </c>
      <c r="F63" s="55">
        <v>1</v>
      </c>
      <c r="G63" s="3" t="s">
        <v>126</v>
      </c>
      <c r="H63" s="48">
        <v>81.418999999999997</v>
      </c>
      <c r="I63" s="48">
        <v>981</v>
      </c>
      <c r="J63" s="48">
        <v>399.74678253920598</v>
      </c>
      <c r="K63" s="48">
        <v>43.923555291154997</v>
      </c>
      <c r="L63" s="49">
        <v>0.53947549455477195</v>
      </c>
      <c r="M63" s="3" t="s">
        <v>142</v>
      </c>
      <c r="N63" s="50">
        <v>5.4920953336333302E-9</v>
      </c>
      <c r="O63" s="50">
        <v>5.00848648004362E-8</v>
      </c>
      <c r="P63" s="50" t="s">
        <v>128</v>
      </c>
      <c r="Q63" s="50">
        <v>1.42926915013333E-9</v>
      </c>
      <c r="R63" s="50">
        <v>1.30341423080333E-8</v>
      </c>
      <c r="S63" s="50" t="s">
        <v>128</v>
      </c>
      <c r="T63" s="50">
        <v>1.3187492338999999E-9</v>
      </c>
      <c r="U63" s="50">
        <v>1.20262619406981E-8</v>
      </c>
      <c r="V63" s="50" t="s">
        <v>129</v>
      </c>
      <c r="W63" s="50">
        <v>1.13220831247667E-9</v>
      </c>
      <c r="X63" s="50">
        <v>1.03251121496482E-8</v>
      </c>
      <c r="Y63" s="50" t="s">
        <v>128</v>
      </c>
      <c r="Z63" s="50">
        <v>1.31040022573333E-9</v>
      </c>
      <c r="AA63" s="50">
        <v>1.19501236146417E-8</v>
      </c>
      <c r="AB63" s="50" t="s">
        <v>128</v>
      </c>
      <c r="AC63" s="50">
        <v>2.52723069153333E-9</v>
      </c>
      <c r="AD63" s="50">
        <v>2.30469428907788E-8</v>
      </c>
      <c r="AE63" s="50" t="s">
        <v>128</v>
      </c>
      <c r="AF63" s="50">
        <v>2.1336186972666701E-9</v>
      </c>
      <c r="AG63" s="50">
        <v>1.9457419708989001E-8</v>
      </c>
      <c r="AH63" s="50" t="s">
        <v>128</v>
      </c>
      <c r="AI63" s="50">
        <v>1.06003953974667E-9</v>
      </c>
      <c r="AJ63" s="50">
        <v>9.6669729504140108E-9</v>
      </c>
      <c r="AK63" s="50" t="s">
        <v>128</v>
      </c>
      <c r="AL63" s="63">
        <v>1.5813312620443901E-2</v>
      </c>
      <c r="AM63" s="50">
        <v>0.14253706412144901</v>
      </c>
      <c r="AN63" s="50" t="s">
        <v>128</v>
      </c>
      <c r="AO63" s="50">
        <v>2.90634438273333E-9</v>
      </c>
      <c r="AP63" s="50">
        <v>2.6504249585996799E-8</v>
      </c>
      <c r="AQ63" s="50" t="s">
        <v>128</v>
      </c>
      <c r="AR63" s="50">
        <v>1.1900907720999999E-9</v>
      </c>
      <c r="AS63" s="50">
        <v>1.0852968093225499E-8</v>
      </c>
      <c r="AT63" s="50" t="s">
        <v>129</v>
      </c>
      <c r="AU63" s="50">
        <v>1.0962541980999999E-6</v>
      </c>
      <c r="AV63" s="50" t="s">
        <v>129</v>
      </c>
      <c r="AW63" s="50">
        <v>7.4458535584333303E-9</v>
      </c>
      <c r="AX63" s="50">
        <v>6.7902056709432603E-8</v>
      </c>
      <c r="AY63" s="50" t="s">
        <v>128</v>
      </c>
      <c r="AZ63" s="50">
        <v>2.9900056822E-9</v>
      </c>
      <c r="BA63" s="50">
        <v>2.7267194257979601E-8</v>
      </c>
      <c r="BB63" s="50" t="s">
        <v>128</v>
      </c>
      <c r="BC63" s="50">
        <v>1.39737124704245E-5</v>
      </c>
      <c r="BD63" s="50">
        <v>1.2476575502250799E-4</v>
      </c>
      <c r="BE63" s="50" t="s">
        <v>128</v>
      </c>
      <c r="BF63" s="50">
        <v>1.6365013141E-9</v>
      </c>
      <c r="BG63" s="50">
        <v>1.49239847605142E-8</v>
      </c>
      <c r="BH63" s="50" t="s">
        <v>129</v>
      </c>
      <c r="BI63" s="50">
        <v>2.7324703247666698E-4</v>
      </c>
      <c r="BJ63" s="50" t="s">
        <v>128</v>
      </c>
      <c r="BK63" s="50">
        <v>1.3827795888466699E-7</v>
      </c>
      <c r="BL63" s="50">
        <v>1.26101832814273E-6</v>
      </c>
      <c r="BM63" s="50" t="s">
        <v>128</v>
      </c>
      <c r="BN63" s="50">
        <v>1.70815096606667E-8</v>
      </c>
      <c r="BO63" s="50">
        <v>1.5577389866170701E-7</v>
      </c>
      <c r="BP63" s="50" t="s">
        <v>128</v>
      </c>
      <c r="BQ63" s="50">
        <v>1.5075022457333299E-8</v>
      </c>
      <c r="BR63" s="50">
        <v>1.3747584769974901E-7</v>
      </c>
      <c r="BS63" s="50" t="s">
        <v>128</v>
      </c>
      <c r="BT63" s="50"/>
      <c r="BU63" s="50"/>
      <c r="BV63" s="50"/>
      <c r="BW63" s="50"/>
      <c r="BX63" s="50"/>
      <c r="BY63" s="50"/>
      <c r="BZ63" s="50"/>
      <c r="CA63" s="50"/>
      <c r="CB63" s="50"/>
      <c r="CC63" s="50">
        <v>6.82033129825546E-4</v>
      </c>
      <c r="CD63" s="50">
        <v>6.1879969471302001E-3</v>
      </c>
      <c r="CE63" s="50" t="s">
        <v>128</v>
      </c>
      <c r="CF63" s="3" t="s">
        <v>152</v>
      </c>
      <c r="CG63" s="51" t="s">
        <v>178</v>
      </c>
      <c r="CH63" s="52">
        <v>34182</v>
      </c>
      <c r="CI63" s="51" t="s">
        <v>130</v>
      </c>
      <c r="CJ63" s="51" t="s">
        <v>138</v>
      </c>
      <c r="CK63" s="52">
        <v>30864</v>
      </c>
    </row>
    <row r="64" spans="1:146">
      <c r="A64" s="3" t="s">
        <v>122</v>
      </c>
      <c r="B64" s="3">
        <v>3942</v>
      </c>
      <c r="C64" s="3" t="s">
        <v>309</v>
      </c>
      <c r="D64" s="3" t="s">
        <v>310</v>
      </c>
      <c r="E64" s="3" t="s">
        <v>312</v>
      </c>
      <c r="F64" s="55">
        <v>1</v>
      </c>
      <c r="G64" s="3" t="s">
        <v>126</v>
      </c>
      <c r="H64" s="48">
        <v>81</v>
      </c>
      <c r="I64" s="48">
        <v>643</v>
      </c>
      <c r="J64" s="48">
        <v>746</v>
      </c>
      <c r="K64" s="48">
        <v>60.264936816583401</v>
      </c>
      <c r="L64" s="49">
        <v>0.74401156563683302</v>
      </c>
      <c r="M64" s="3" t="s">
        <v>142</v>
      </c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63">
        <v>1.8045208231201398E-2</v>
      </c>
      <c r="AM64" s="50">
        <v>0.224362089007938</v>
      </c>
      <c r="AN64" s="50" t="s">
        <v>128</v>
      </c>
      <c r="AO64" s="50"/>
      <c r="AP64" s="50"/>
      <c r="AQ64" s="50"/>
      <c r="AR64" s="50"/>
      <c r="AS64" s="50"/>
      <c r="AT64" s="50"/>
      <c r="AU64" s="50"/>
      <c r="AV64" s="50"/>
      <c r="AW64" s="50">
        <v>9.5099999999999998E-8</v>
      </c>
      <c r="AX64" s="50">
        <v>1.17514541666667E-6</v>
      </c>
      <c r="AY64" s="50" t="s">
        <v>128</v>
      </c>
      <c r="AZ64" s="50"/>
      <c r="BA64" s="50"/>
      <c r="BB64" s="50"/>
      <c r="BC64" s="50">
        <v>9.4633333333333299E-4</v>
      </c>
      <c r="BD64" s="50">
        <v>1.1693788425925901E-2</v>
      </c>
      <c r="BE64" s="50" t="s">
        <v>128</v>
      </c>
      <c r="BF64" s="50"/>
      <c r="BG64" s="50"/>
      <c r="BH64" s="50"/>
      <c r="BI64" s="50">
        <v>2.47666666666667E-3</v>
      </c>
      <c r="BJ64" s="50" t="s">
        <v>128</v>
      </c>
      <c r="BK64" s="50">
        <v>5.5347999999999999E-5</v>
      </c>
      <c r="BL64" s="50">
        <v>6.8393216111111105E-4</v>
      </c>
      <c r="BM64" s="50" t="s">
        <v>128</v>
      </c>
      <c r="BN64" s="50">
        <v>1.70666666666667E-7</v>
      </c>
      <c r="BO64" s="50">
        <v>2.10891851851852E-6</v>
      </c>
      <c r="BP64" s="50" t="s">
        <v>128</v>
      </c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>
        <v>8.6858139558844904E-4</v>
      </c>
      <c r="CD64" s="50">
        <v>1.07993620184831E-2</v>
      </c>
      <c r="CE64" s="50" t="s">
        <v>128</v>
      </c>
      <c r="CF64" s="3" t="s">
        <v>130</v>
      </c>
      <c r="CG64" s="51" t="s">
        <v>138</v>
      </c>
    </row>
    <row r="65" spans="1:146">
      <c r="A65" s="3" t="s">
        <v>122</v>
      </c>
      <c r="B65" s="3">
        <v>10566</v>
      </c>
      <c r="C65" s="3" t="s">
        <v>411</v>
      </c>
      <c r="D65" s="3" t="s">
        <v>390</v>
      </c>
      <c r="E65" s="3" t="s">
        <v>413</v>
      </c>
      <c r="F65" s="55">
        <v>1</v>
      </c>
      <c r="G65" s="3" t="s">
        <v>126</v>
      </c>
      <c r="H65" s="48">
        <v>285</v>
      </c>
      <c r="I65" s="48">
        <v>1387</v>
      </c>
      <c r="J65" s="48">
        <v>1072.0999999999999</v>
      </c>
      <c r="K65" s="48">
        <v>77</v>
      </c>
      <c r="L65" s="49">
        <v>0.27017543859649101</v>
      </c>
      <c r="M65" s="3" t="s">
        <v>142</v>
      </c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63">
        <v>1.8754423501470399E-2</v>
      </c>
      <c r="AM65" s="50">
        <v>0.26112490176527797</v>
      </c>
      <c r="AN65" s="50" t="s">
        <v>128</v>
      </c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>
        <v>7.6228492347607501E-7</v>
      </c>
      <c r="BD65" s="50">
        <v>1.0613580083879199E-5</v>
      </c>
      <c r="BE65" s="50" t="s">
        <v>128</v>
      </c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>
        <v>6.0752040995488705E-4</v>
      </c>
      <c r="CD65" s="50">
        <v>8.4587354741900503E-3</v>
      </c>
      <c r="CE65" s="50" t="s">
        <v>128</v>
      </c>
      <c r="CF65" s="3" t="s">
        <v>152</v>
      </c>
      <c r="CG65" s="51" t="s">
        <v>153</v>
      </c>
      <c r="CH65" s="52">
        <v>34394</v>
      </c>
      <c r="CI65" s="51" t="s">
        <v>132</v>
      </c>
      <c r="CJ65" s="51" t="s">
        <v>159</v>
      </c>
      <c r="CK65" s="52">
        <v>34394</v>
      </c>
      <c r="CL65" s="51" t="s">
        <v>130</v>
      </c>
      <c r="CM65" s="51" t="s">
        <v>237</v>
      </c>
      <c r="CN65" s="52">
        <v>34394</v>
      </c>
    </row>
    <row r="66" spans="1:146">
      <c r="A66" s="3" t="s">
        <v>122</v>
      </c>
      <c r="B66" s="3">
        <v>7030</v>
      </c>
      <c r="C66" s="3" t="s">
        <v>371</v>
      </c>
      <c r="D66" s="3" t="s">
        <v>147</v>
      </c>
      <c r="E66" s="3" t="s">
        <v>228</v>
      </c>
      <c r="F66" s="55">
        <v>1</v>
      </c>
      <c r="G66" s="3" t="s">
        <v>177</v>
      </c>
      <c r="H66" s="48">
        <v>172</v>
      </c>
      <c r="I66" s="48">
        <v>1717</v>
      </c>
      <c r="J66" s="48">
        <v>1390.07301587302</v>
      </c>
      <c r="K66" s="48">
        <v>158.82342931960599</v>
      </c>
      <c r="L66" s="49">
        <v>0.92339203092794098</v>
      </c>
      <c r="M66" s="3" t="s">
        <v>127</v>
      </c>
      <c r="N66" s="50">
        <v>4.9242966868326704E-9</v>
      </c>
      <c r="O66" s="50">
        <v>4.3099006083946798E-8</v>
      </c>
      <c r="P66" s="50" t="s">
        <v>129</v>
      </c>
      <c r="Q66" s="50">
        <v>3.73052779305505E-9</v>
      </c>
      <c r="R66" s="50">
        <v>3.2650762184808199E-8</v>
      </c>
      <c r="S66" s="50" t="s">
        <v>129</v>
      </c>
      <c r="T66" s="50">
        <v>3.5440014034022999E-9</v>
      </c>
      <c r="U66" s="50">
        <v>3.1018224075567798E-8</v>
      </c>
      <c r="V66" s="50" t="s">
        <v>129</v>
      </c>
      <c r="W66" s="50">
        <v>3.1336433461662501E-9</v>
      </c>
      <c r="X66" s="50">
        <v>2.7426640235238899E-8</v>
      </c>
      <c r="Y66" s="50" t="s">
        <v>129</v>
      </c>
      <c r="Z66" s="50">
        <v>2.3502325096246799E-9</v>
      </c>
      <c r="AA66" s="50">
        <v>2.05699801764291E-8</v>
      </c>
      <c r="AB66" s="50" t="s">
        <v>129</v>
      </c>
      <c r="AC66" s="50">
        <v>5.0362125206243203E-9</v>
      </c>
      <c r="AD66" s="50">
        <v>4.4078528949491001E-8</v>
      </c>
      <c r="AE66" s="50" t="s">
        <v>129</v>
      </c>
      <c r="AF66" s="50">
        <v>6.9526779931401103E-9</v>
      </c>
      <c r="AG66" s="50">
        <v>6.0852042470821796E-8</v>
      </c>
      <c r="AH66" s="50" t="s">
        <v>129</v>
      </c>
      <c r="AI66" s="50">
        <v>3.2119844298204E-8</v>
      </c>
      <c r="AJ66" s="50">
        <v>2.8112306241119798E-7</v>
      </c>
      <c r="AK66" s="50" t="s">
        <v>129</v>
      </c>
      <c r="AL66" s="63">
        <v>1.92588097371654E-2</v>
      </c>
      <c r="AM66" s="50">
        <v>0.16855920973468999</v>
      </c>
      <c r="AN66" s="50" t="s">
        <v>128</v>
      </c>
      <c r="AO66" s="50">
        <v>3.6932225151245001E-9</v>
      </c>
      <c r="AP66" s="50">
        <v>3.23242545629601E-8</v>
      </c>
      <c r="AQ66" s="50" t="s">
        <v>129</v>
      </c>
      <c r="AR66" s="50">
        <v>2.9098116785829399E-9</v>
      </c>
      <c r="AS66" s="50">
        <v>2.54675945041504E-8</v>
      </c>
      <c r="AT66" s="50" t="s">
        <v>129</v>
      </c>
      <c r="AU66" s="50">
        <v>1.5134361853362401E-7</v>
      </c>
      <c r="AV66" s="50" t="s">
        <v>129</v>
      </c>
      <c r="AW66" s="50">
        <v>2.0070239526636201E-8</v>
      </c>
      <c r="AX66" s="50">
        <v>1.7566110055426799E-7</v>
      </c>
      <c r="AY66" s="50" t="s">
        <v>129</v>
      </c>
      <c r="AZ66" s="50">
        <v>1.0445477820554199E-8</v>
      </c>
      <c r="BA66" s="50">
        <v>9.1422134117463398E-8</v>
      </c>
      <c r="BB66" s="50" t="s">
        <v>129</v>
      </c>
      <c r="BC66" s="50">
        <v>4.69333333333333E-5</v>
      </c>
      <c r="BD66" s="50">
        <v>4.1077541576283399E-4</v>
      </c>
      <c r="BE66" s="50" t="s">
        <v>128</v>
      </c>
      <c r="BF66" s="50">
        <v>2.12640084204138E-9</v>
      </c>
      <c r="BG66" s="50">
        <v>1.86109344453407E-8</v>
      </c>
      <c r="BH66" s="50" t="s">
        <v>129</v>
      </c>
      <c r="BI66" s="50">
        <v>1.1367E-3</v>
      </c>
      <c r="BJ66" s="50" t="s">
        <v>128</v>
      </c>
      <c r="BK66" s="50">
        <v>2.6934410665857502E-7</v>
      </c>
      <c r="BL66" s="50">
        <v>2.3573850297431502E-6</v>
      </c>
      <c r="BM66" s="50" t="s">
        <v>129</v>
      </c>
      <c r="BN66" s="50">
        <v>5.33465474406873E-8</v>
      </c>
      <c r="BO66" s="50">
        <v>4.6690589924275699E-7</v>
      </c>
      <c r="BP66" s="50" t="s">
        <v>129</v>
      </c>
      <c r="BQ66" s="50">
        <v>3.1858707352690203E-8</v>
      </c>
      <c r="BR66" s="50">
        <v>2.7883750905826199E-7</v>
      </c>
      <c r="BS66" s="50" t="s">
        <v>129</v>
      </c>
      <c r="BT66" s="50"/>
      <c r="BU66" s="50"/>
      <c r="BV66" s="50"/>
      <c r="BW66" s="50"/>
      <c r="BX66" s="50"/>
      <c r="BY66" s="50"/>
      <c r="BZ66" s="50"/>
      <c r="CA66" s="50"/>
      <c r="CB66" s="50"/>
      <c r="CC66" s="50">
        <v>4.7177116651648497E-3</v>
      </c>
      <c r="CD66" s="50">
        <v>4.12909084667741E-2</v>
      </c>
      <c r="CE66" s="50" t="s">
        <v>128</v>
      </c>
      <c r="CF66" s="3" t="s">
        <v>130</v>
      </c>
      <c r="CG66" s="51" t="s">
        <v>237</v>
      </c>
      <c r="CH66" s="52">
        <v>33086</v>
      </c>
    </row>
    <row r="67" spans="1:146">
      <c r="A67" s="3" t="s">
        <v>122</v>
      </c>
      <c r="B67" s="3">
        <v>6085</v>
      </c>
      <c r="C67" s="3" t="s">
        <v>344</v>
      </c>
      <c r="D67" s="3" t="s">
        <v>214</v>
      </c>
      <c r="E67" s="3" t="s">
        <v>345</v>
      </c>
      <c r="F67" s="55">
        <v>1</v>
      </c>
      <c r="G67" s="3" t="s">
        <v>126</v>
      </c>
      <c r="H67" s="48">
        <v>468</v>
      </c>
      <c r="I67" s="48">
        <v>4650</v>
      </c>
      <c r="J67" s="48">
        <v>4433.5833333333303</v>
      </c>
      <c r="K67" s="48">
        <v>384.47389305295599</v>
      </c>
      <c r="L67" s="49">
        <v>0.82152541250631705</v>
      </c>
      <c r="M67" s="3" t="s">
        <v>137</v>
      </c>
      <c r="N67" s="50">
        <v>7.6510000000000002E-8</v>
      </c>
      <c r="O67" s="50">
        <v>8.8492141165722996E-7</v>
      </c>
      <c r="P67" s="50" t="s">
        <v>129</v>
      </c>
      <c r="Q67" s="50">
        <v>7.9339999999999994E-8</v>
      </c>
      <c r="R67" s="50">
        <v>9.1765344139177402E-7</v>
      </c>
      <c r="S67" s="50" t="s">
        <v>129</v>
      </c>
      <c r="T67" s="50">
        <v>9.2089999999999999E-8</v>
      </c>
      <c r="U67" s="50">
        <v>1.0651210665209E-6</v>
      </c>
      <c r="V67" s="50" t="s">
        <v>129</v>
      </c>
      <c r="W67" s="50">
        <v>8.6420000000000002E-8</v>
      </c>
      <c r="X67" s="50">
        <v>9.9954134616936104E-7</v>
      </c>
      <c r="Y67" s="50" t="s">
        <v>129</v>
      </c>
      <c r="Z67" s="50">
        <v>1.077E-7</v>
      </c>
      <c r="AA67" s="50">
        <v>1.2456677040319401E-6</v>
      </c>
      <c r="AB67" s="50" t="s">
        <v>129</v>
      </c>
      <c r="AC67" s="50">
        <v>1.1619999999999999E-7</v>
      </c>
      <c r="AD67" s="50">
        <v>1.34397945411802E-6</v>
      </c>
      <c r="AE67" s="50" t="s">
        <v>129</v>
      </c>
      <c r="AF67" s="50">
        <v>9.0670000000000004E-8</v>
      </c>
      <c r="AG67" s="50">
        <v>1.0486972212124001E-6</v>
      </c>
      <c r="AH67" s="50" t="s">
        <v>129</v>
      </c>
      <c r="AI67" s="50">
        <v>1.388E-7</v>
      </c>
      <c r="AJ67" s="50">
        <v>1.6053730484645601E-6</v>
      </c>
      <c r="AK67" s="50" t="s">
        <v>129</v>
      </c>
      <c r="AL67" s="63">
        <v>2.0074227953452602E-2</v>
      </c>
      <c r="AM67" s="50">
        <v>0.22767586268619</v>
      </c>
      <c r="AN67" s="50" t="s">
        <v>128</v>
      </c>
      <c r="AO67" s="50">
        <v>8.7839999999999998E-8</v>
      </c>
      <c r="AP67" s="50">
        <v>1.0159651914778599E-6</v>
      </c>
      <c r="AQ67" s="50" t="s">
        <v>129</v>
      </c>
      <c r="AR67" s="50">
        <v>8.6420000000000002E-8</v>
      </c>
      <c r="AS67" s="50">
        <v>9.9954134616936104E-7</v>
      </c>
      <c r="AT67" s="50" t="s">
        <v>129</v>
      </c>
      <c r="AU67" s="50"/>
      <c r="AV67" s="50"/>
      <c r="AW67" s="50">
        <v>1.02E-7</v>
      </c>
      <c r="AX67" s="50">
        <v>1.1797410010330299E-6</v>
      </c>
      <c r="AY67" s="50" t="s">
        <v>129</v>
      </c>
      <c r="AZ67" s="50">
        <v>8.6420000000000002E-8</v>
      </c>
      <c r="BA67" s="50">
        <v>9.9954134616936104E-7</v>
      </c>
      <c r="BB67" s="50" t="s">
        <v>129</v>
      </c>
      <c r="BC67" s="50">
        <v>3.9503211922456598E-6</v>
      </c>
      <c r="BD67" s="50">
        <v>4.4949866899643798E-5</v>
      </c>
      <c r="BE67" s="50" t="s">
        <v>129</v>
      </c>
      <c r="BF67" s="50">
        <v>8.6420000000000002E-8</v>
      </c>
      <c r="BG67" s="50">
        <v>9.9954134616936104E-7</v>
      </c>
      <c r="BH67" s="50" t="s">
        <v>129</v>
      </c>
      <c r="BI67" s="50"/>
      <c r="BJ67" s="50"/>
      <c r="BK67" s="50">
        <v>8.6420000000000002E-8</v>
      </c>
      <c r="BL67" s="50">
        <v>9.9954134616936104E-7</v>
      </c>
      <c r="BM67" s="50" t="s">
        <v>129</v>
      </c>
      <c r="BN67" s="50">
        <v>8.6420000000000002E-8</v>
      </c>
      <c r="BO67" s="50">
        <v>9.9954134616936104E-7</v>
      </c>
      <c r="BP67" s="50" t="s">
        <v>129</v>
      </c>
      <c r="BQ67" s="50">
        <v>9.7759999999999997E-8</v>
      </c>
      <c r="BR67" s="50">
        <v>1.13070078687245E-6</v>
      </c>
      <c r="BS67" s="50" t="s">
        <v>129</v>
      </c>
      <c r="BT67" s="50"/>
      <c r="BU67" s="50"/>
      <c r="BV67" s="50"/>
      <c r="BW67" s="50"/>
      <c r="BX67" s="50"/>
      <c r="BY67" s="50"/>
      <c r="BZ67" s="50"/>
      <c r="CA67" s="50"/>
      <c r="CB67" s="50"/>
      <c r="CC67" s="50">
        <v>2.2169262999262501E-2</v>
      </c>
      <c r="CD67" s="50">
        <v>0.251601648590347</v>
      </c>
      <c r="CE67" s="50" t="s">
        <v>128</v>
      </c>
      <c r="CF67" s="3" t="s">
        <v>152</v>
      </c>
      <c r="CG67" s="3" t="s">
        <v>153</v>
      </c>
      <c r="CH67" s="127">
        <v>38108</v>
      </c>
      <c r="CI67" s="3" t="s">
        <v>130</v>
      </c>
      <c r="CJ67" s="3" t="s">
        <v>138</v>
      </c>
      <c r="CK67" s="127">
        <v>33025</v>
      </c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125"/>
      <c r="DQ67" s="125"/>
      <c r="DR67" s="125"/>
      <c r="DS67" s="125"/>
      <c r="DT67" s="125"/>
      <c r="DU67" s="125"/>
      <c r="DV67" s="125"/>
      <c r="DW67" s="125"/>
      <c r="DX67" s="125"/>
      <c r="DY67" s="125"/>
      <c r="DZ67" s="125"/>
      <c r="EA67" s="125"/>
      <c r="EB67" s="125"/>
      <c r="EC67" s="125"/>
      <c r="ED67" s="125"/>
      <c r="EE67" s="125"/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</row>
    <row r="68" spans="1:146">
      <c r="A68" s="3" t="s">
        <v>122</v>
      </c>
      <c r="B68" s="3">
        <v>3161</v>
      </c>
      <c r="C68" s="3" t="s">
        <v>289</v>
      </c>
      <c r="D68" s="3" t="s">
        <v>277</v>
      </c>
      <c r="E68" s="3" t="s">
        <v>199</v>
      </c>
      <c r="F68" s="55">
        <v>1</v>
      </c>
      <c r="G68" s="3" t="s">
        <v>126</v>
      </c>
      <c r="H68" s="48">
        <v>339</v>
      </c>
      <c r="I68" s="48">
        <v>2808</v>
      </c>
      <c r="J68" s="48">
        <v>3232.6485184984099</v>
      </c>
      <c r="K68" s="48">
        <v>208.602557875287</v>
      </c>
      <c r="L68" s="49">
        <v>0.61534677839317697</v>
      </c>
      <c r="M68" s="3" t="s">
        <v>142</v>
      </c>
      <c r="N68" s="50">
        <v>2.17E-7</v>
      </c>
      <c r="O68" s="50">
        <v>3.33647751626734E-6</v>
      </c>
      <c r="P68" s="50" t="s">
        <v>129</v>
      </c>
      <c r="Q68" s="50">
        <v>2.17E-7</v>
      </c>
      <c r="R68" s="50">
        <v>3.33647751626734E-6</v>
      </c>
      <c r="S68" s="50" t="s">
        <v>129</v>
      </c>
      <c r="T68" s="50">
        <v>2.17E-7</v>
      </c>
      <c r="U68" s="50">
        <v>3.33647751626734E-6</v>
      </c>
      <c r="V68" s="50" t="s">
        <v>129</v>
      </c>
      <c r="W68" s="50">
        <v>2.17E-7</v>
      </c>
      <c r="X68" s="50">
        <v>3.33647751626734E-6</v>
      </c>
      <c r="Y68" s="50" t="s">
        <v>129</v>
      </c>
      <c r="Z68" s="50">
        <v>2.17E-7</v>
      </c>
      <c r="AA68" s="50">
        <v>3.33647751626734E-6</v>
      </c>
      <c r="AB68" s="50" t="s">
        <v>129</v>
      </c>
      <c r="AC68" s="50">
        <v>2.17E-7</v>
      </c>
      <c r="AD68" s="50">
        <v>3.33647751626734E-6</v>
      </c>
      <c r="AE68" s="50" t="s">
        <v>129</v>
      </c>
      <c r="AF68" s="50">
        <v>1.4499999999999999E-7</v>
      </c>
      <c r="AG68" s="50">
        <v>2.2294435016532902E-6</v>
      </c>
      <c r="AH68" s="50" t="s">
        <v>129</v>
      </c>
      <c r="AI68" s="50">
        <v>2.17E-7</v>
      </c>
      <c r="AJ68" s="50">
        <v>3.33647751626734E-6</v>
      </c>
      <c r="AK68" s="50" t="s">
        <v>129</v>
      </c>
      <c r="AL68" s="63">
        <v>2.0133759639329001E-2</v>
      </c>
      <c r="AM68" s="50">
        <v>0.36024374693768502</v>
      </c>
      <c r="AN68" s="50" t="s">
        <v>128</v>
      </c>
      <c r="AO68" s="50">
        <v>2.17E-7</v>
      </c>
      <c r="AP68" s="50">
        <v>3.33647751626734E-6</v>
      </c>
      <c r="AQ68" s="50" t="s">
        <v>129</v>
      </c>
      <c r="AR68" s="50">
        <v>2.17E-7</v>
      </c>
      <c r="AS68" s="50">
        <v>3.33647751626734E-6</v>
      </c>
      <c r="AT68" s="50" t="s">
        <v>129</v>
      </c>
      <c r="AU68" s="50">
        <v>6.1188711310337098E-6</v>
      </c>
      <c r="AV68" s="50" t="s">
        <v>129</v>
      </c>
      <c r="AW68" s="50">
        <v>2.17E-7</v>
      </c>
      <c r="AX68" s="50">
        <v>3.33647751626734E-6</v>
      </c>
      <c r="AY68" s="50" t="s">
        <v>129</v>
      </c>
      <c r="AZ68" s="50">
        <v>2.17E-7</v>
      </c>
      <c r="BA68" s="50">
        <v>3.33647751626734E-6</v>
      </c>
      <c r="BB68" s="50" t="s">
        <v>129</v>
      </c>
      <c r="BC68" s="50">
        <v>1.0542E-5</v>
      </c>
      <c r="BD68" s="50">
        <v>1.6208823030640701E-4</v>
      </c>
      <c r="BE68" s="50" t="s">
        <v>129</v>
      </c>
      <c r="BF68" s="50">
        <v>2.17E-7</v>
      </c>
      <c r="BG68" s="50">
        <v>3.33647751626734E-6</v>
      </c>
      <c r="BH68" s="50" t="s">
        <v>129</v>
      </c>
      <c r="BI68" s="50">
        <v>2E-3</v>
      </c>
      <c r="BJ68" s="50" t="s">
        <v>128</v>
      </c>
      <c r="BK68" s="50">
        <v>4.34E-7</v>
      </c>
      <c r="BL68" s="50">
        <v>6.6729550325346801E-6</v>
      </c>
      <c r="BM68" s="50" t="s">
        <v>129</v>
      </c>
      <c r="BN68" s="50">
        <v>2.17E-7</v>
      </c>
      <c r="BO68" s="50">
        <v>3.33647751626734E-6</v>
      </c>
      <c r="BP68" s="50" t="s">
        <v>129</v>
      </c>
      <c r="BQ68" s="50">
        <v>2.17E-7</v>
      </c>
      <c r="BR68" s="50">
        <v>3.33647751626734E-6</v>
      </c>
      <c r="BS68" s="50" t="s">
        <v>129</v>
      </c>
      <c r="BT68" s="50"/>
      <c r="BU68" s="50"/>
      <c r="BV68" s="50"/>
      <c r="BW68" s="50"/>
      <c r="BX68" s="50"/>
      <c r="BY68" s="50"/>
      <c r="BZ68" s="50"/>
      <c r="CA68" s="50"/>
      <c r="CB68" s="50"/>
      <c r="CC68" s="50">
        <v>5.07101264556263E-3</v>
      </c>
      <c r="CD68" s="50">
        <v>9.0226490516741004E-2</v>
      </c>
      <c r="CE68" s="50" t="s">
        <v>128</v>
      </c>
      <c r="CF68" s="3" t="s">
        <v>152</v>
      </c>
      <c r="CG68" s="51" t="s">
        <v>178</v>
      </c>
      <c r="CH68" s="52">
        <v>37773</v>
      </c>
      <c r="CI68" s="51" t="s">
        <v>130</v>
      </c>
      <c r="CJ68" s="51" t="s">
        <v>236</v>
      </c>
      <c r="CK68" s="52">
        <v>22221</v>
      </c>
      <c r="CL68" s="51" t="s">
        <v>130</v>
      </c>
      <c r="CM68" s="51" t="s">
        <v>268</v>
      </c>
      <c r="CN68" s="52">
        <v>22221</v>
      </c>
      <c r="CO68" s="51" t="s">
        <v>130</v>
      </c>
      <c r="CP68" s="51" t="s">
        <v>290</v>
      </c>
      <c r="CQ68" s="52">
        <v>30286</v>
      </c>
      <c r="CR68" s="51" t="s">
        <v>132</v>
      </c>
      <c r="CS68" s="51" t="s">
        <v>133</v>
      </c>
      <c r="CT68" s="52">
        <v>30286</v>
      </c>
    </row>
    <row r="69" spans="1:146">
      <c r="A69" s="3" t="s">
        <v>122</v>
      </c>
      <c r="B69" s="3">
        <v>6071</v>
      </c>
      <c r="C69" s="3" t="s">
        <v>338</v>
      </c>
      <c r="D69" s="3" t="s">
        <v>234</v>
      </c>
      <c r="E69" s="3" t="s">
        <v>339</v>
      </c>
      <c r="F69" s="55">
        <v>1</v>
      </c>
      <c r="G69" s="3" t="s">
        <v>126</v>
      </c>
      <c r="H69" s="48">
        <v>547</v>
      </c>
      <c r="I69" s="48">
        <v>5602</v>
      </c>
      <c r="J69" s="48">
        <v>5086.8666666666704</v>
      </c>
      <c r="K69" s="48">
        <v>545</v>
      </c>
      <c r="L69" s="49">
        <v>0.99634369287020097</v>
      </c>
      <c r="M69" s="3" t="s">
        <v>142</v>
      </c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63">
        <v>2.0984634052692599E-2</v>
      </c>
      <c r="AM69" s="50">
        <v>0.19626141860464999</v>
      </c>
      <c r="AN69" s="50" t="s">
        <v>128</v>
      </c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>
        <v>1.2999999999999999E-3</v>
      </c>
      <c r="BJ69" s="50" t="s">
        <v>129</v>
      </c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>
        <v>4.9904494258516598E-4</v>
      </c>
      <c r="CD69" s="50">
        <v>4.6524070882349904E-3</v>
      </c>
      <c r="CE69" s="50" t="s">
        <v>128</v>
      </c>
      <c r="CF69" s="3" t="s">
        <v>152</v>
      </c>
      <c r="CG69" s="51" t="s">
        <v>153</v>
      </c>
      <c r="CH69" s="52">
        <v>37591</v>
      </c>
      <c r="CI69" s="51" t="s">
        <v>170</v>
      </c>
      <c r="CJ69" s="51" t="s">
        <v>340</v>
      </c>
      <c r="CK69" s="52">
        <v>39630</v>
      </c>
      <c r="CL69" s="51" t="s">
        <v>130</v>
      </c>
      <c r="CM69" s="51" t="s">
        <v>138</v>
      </c>
      <c r="CN69" s="52">
        <v>33117</v>
      </c>
      <c r="CO69" s="51" t="s">
        <v>170</v>
      </c>
      <c r="CP69" s="51" t="s">
        <v>340</v>
      </c>
      <c r="CQ69" s="52">
        <v>39630</v>
      </c>
      <c r="CR69" s="51" t="s">
        <v>132</v>
      </c>
      <c r="CS69" s="51" t="s">
        <v>133</v>
      </c>
      <c r="CT69" s="52">
        <v>33208</v>
      </c>
    </row>
    <row r="70" spans="1:146">
      <c r="A70" s="3" t="s">
        <v>122</v>
      </c>
      <c r="B70" s="3">
        <v>990</v>
      </c>
      <c r="C70" s="3" t="s">
        <v>217</v>
      </c>
      <c r="D70" s="3" t="s">
        <v>214</v>
      </c>
      <c r="E70" s="3" t="s">
        <v>218</v>
      </c>
      <c r="F70" s="55">
        <v>1</v>
      </c>
      <c r="G70" s="3" t="s">
        <v>126</v>
      </c>
      <c r="H70" s="48">
        <v>463</v>
      </c>
      <c r="I70" s="48">
        <v>4123</v>
      </c>
      <c r="J70" s="48">
        <v>689.76634085213004</v>
      </c>
      <c r="K70" s="48">
        <v>47.865087719298302</v>
      </c>
      <c r="L70" s="49">
        <v>0.10338031904816</v>
      </c>
      <c r="M70" s="3" t="s">
        <v>142</v>
      </c>
      <c r="N70" s="50">
        <v>7.6521460074125404E-8</v>
      </c>
      <c r="O70" s="50">
        <v>1.0466116718348801E-6</v>
      </c>
      <c r="P70" s="50" t="s">
        <v>129</v>
      </c>
      <c r="Q70" s="50">
        <v>5.2109274328746899E-9</v>
      </c>
      <c r="R70" s="50">
        <v>7.5714147494553E-8</v>
      </c>
      <c r="S70" s="50" t="s">
        <v>128</v>
      </c>
      <c r="T70" s="50">
        <v>5.4614838658218397E-9</v>
      </c>
      <c r="U70" s="50">
        <v>7.8920228239844103E-8</v>
      </c>
      <c r="V70" s="50" t="s">
        <v>128</v>
      </c>
      <c r="W70" s="50">
        <v>6.4370134744319699E-9</v>
      </c>
      <c r="X70" s="50">
        <v>9.01432319119942E-8</v>
      </c>
      <c r="Y70" s="50" t="s">
        <v>128</v>
      </c>
      <c r="Z70" s="50">
        <v>4.05887791361848E-9</v>
      </c>
      <c r="AA70" s="50">
        <v>5.65770124920514E-8</v>
      </c>
      <c r="AB70" s="50" t="s">
        <v>128</v>
      </c>
      <c r="AC70" s="50">
        <v>9.1115703534816598E-9</v>
      </c>
      <c r="AD70" s="50">
        <v>1.2729054551606699E-7</v>
      </c>
      <c r="AE70" s="50" t="s">
        <v>128</v>
      </c>
      <c r="AF70" s="50">
        <v>5.1413017452368804E-9</v>
      </c>
      <c r="AG70" s="50">
        <v>7.2162988764718198E-8</v>
      </c>
      <c r="AH70" s="50" t="s">
        <v>128</v>
      </c>
      <c r="AI70" s="50">
        <v>4.1591268504614197E-9</v>
      </c>
      <c r="AJ70" s="50">
        <v>5.80622347212732E-8</v>
      </c>
      <c r="AK70" s="50" t="s">
        <v>128</v>
      </c>
      <c r="AL70" s="63">
        <v>2.31435873506174E-2</v>
      </c>
      <c r="AM70" s="50">
        <v>0.33090208664189902</v>
      </c>
      <c r="AN70" s="50" t="s">
        <v>128</v>
      </c>
      <c r="AO70" s="50">
        <v>1.1147223656677801E-8</v>
      </c>
      <c r="AP70" s="50">
        <v>1.57834170174966E-7</v>
      </c>
      <c r="AQ70" s="50" t="s">
        <v>128</v>
      </c>
      <c r="AR70" s="50">
        <v>1.27418984286633E-9</v>
      </c>
      <c r="AS70" s="50">
        <v>1.78076696602638E-8</v>
      </c>
      <c r="AT70" s="50" t="s">
        <v>128</v>
      </c>
      <c r="AU70" s="50"/>
      <c r="AV70" s="50"/>
      <c r="AW70" s="50">
        <v>3.7972253988502202E-8</v>
      </c>
      <c r="AX70" s="50">
        <v>5.4345308920894296E-7</v>
      </c>
      <c r="AY70" s="50" t="s">
        <v>128</v>
      </c>
      <c r="AZ70" s="50">
        <v>2.6397342288468E-8</v>
      </c>
      <c r="BA70" s="50">
        <v>3.8434630964018102E-7</v>
      </c>
      <c r="BB70" s="50" t="s">
        <v>128</v>
      </c>
      <c r="BC70" s="50">
        <v>1.79424526404238E-6</v>
      </c>
      <c r="BD70" s="50">
        <v>2.41436442837131E-5</v>
      </c>
      <c r="BE70" s="50" t="s">
        <v>128</v>
      </c>
      <c r="BF70" s="50">
        <v>5.0896555771704204E-9</v>
      </c>
      <c r="BG70" s="50">
        <v>7.0976667217078501E-8</v>
      </c>
      <c r="BH70" s="50" t="s">
        <v>128</v>
      </c>
      <c r="BI70" s="50"/>
      <c r="BJ70" s="50"/>
      <c r="BK70" s="50">
        <v>6.2089684908882396E-7</v>
      </c>
      <c r="BL70" s="50">
        <v>9.0447305621928606E-6</v>
      </c>
      <c r="BM70" s="50" t="s">
        <v>128</v>
      </c>
      <c r="BN70" s="50">
        <v>1.9819812654412501E-7</v>
      </c>
      <c r="BO70" s="50">
        <v>2.8989916169815301E-6</v>
      </c>
      <c r="BP70" s="50" t="s">
        <v>128</v>
      </c>
      <c r="BQ70" s="50">
        <v>2.5707617648511699E-8</v>
      </c>
      <c r="BR70" s="50">
        <v>3.6621164681824E-7</v>
      </c>
      <c r="BS70" s="50" t="s">
        <v>128</v>
      </c>
      <c r="BT70" s="50"/>
      <c r="BU70" s="50"/>
      <c r="BV70" s="50"/>
      <c r="BW70" s="50"/>
      <c r="BX70" s="50"/>
      <c r="BY70" s="50"/>
      <c r="BZ70" s="50">
        <v>8.7392185156885997E-4</v>
      </c>
      <c r="CA70" s="50">
        <v>1.26740463849352E-2</v>
      </c>
      <c r="CB70" s="50" t="s">
        <v>128</v>
      </c>
      <c r="CC70" s="50"/>
      <c r="CD70" s="50"/>
      <c r="CE70" s="50"/>
      <c r="CF70" s="3" t="s">
        <v>152</v>
      </c>
      <c r="CG70" s="51" t="s">
        <v>153</v>
      </c>
      <c r="CH70" s="52">
        <v>38687</v>
      </c>
      <c r="CI70" s="51" t="s">
        <v>130</v>
      </c>
      <c r="CJ70" s="51" t="s">
        <v>131</v>
      </c>
      <c r="CK70" s="52">
        <v>28825</v>
      </c>
      <c r="CL70" s="51" t="s">
        <v>132</v>
      </c>
      <c r="CM70" s="51" t="s">
        <v>133</v>
      </c>
      <c r="CN70" s="52">
        <v>39417</v>
      </c>
    </row>
    <row r="71" spans="1:146">
      <c r="A71" s="3" t="s">
        <v>122</v>
      </c>
      <c r="B71" s="3">
        <v>10676</v>
      </c>
      <c r="C71" s="3" t="s">
        <v>428</v>
      </c>
      <c r="D71" s="3" t="s">
        <v>277</v>
      </c>
      <c r="E71" s="3" t="s">
        <v>222</v>
      </c>
      <c r="F71" s="55">
        <v>1</v>
      </c>
      <c r="G71" s="3" t="s">
        <v>126</v>
      </c>
      <c r="H71" s="48">
        <v>135</v>
      </c>
      <c r="I71" s="48">
        <v>550</v>
      </c>
      <c r="J71" s="48">
        <v>481.60250391333301</v>
      </c>
      <c r="K71" s="48">
        <v>45.473684504509201</v>
      </c>
      <c r="L71" s="49">
        <v>0.336842107440809</v>
      </c>
      <c r="M71" s="3" t="s">
        <v>142</v>
      </c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63">
        <v>2.3901515513383601E-2</v>
      </c>
      <c r="AM71" s="50">
        <v>0.25313606856351201</v>
      </c>
      <c r="AN71" s="50" t="s">
        <v>128</v>
      </c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>
        <v>5.6610424660000002E-6</v>
      </c>
      <c r="BD71" s="50">
        <v>5.99549444055928E-5</v>
      </c>
      <c r="BE71" s="50" t="s">
        <v>129</v>
      </c>
      <c r="BF71" s="50"/>
      <c r="BG71" s="50"/>
      <c r="BH71" s="50"/>
      <c r="BI71" s="50">
        <v>5.2000313646000003E-3</v>
      </c>
      <c r="BJ71" s="50" t="s">
        <v>128</v>
      </c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>
        <v>3.11149351190168E-2</v>
      </c>
      <c r="CD71" s="50">
        <v>0.32953192215892402</v>
      </c>
      <c r="CE71" s="50" t="s">
        <v>128</v>
      </c>
      <c r="CF71" s="3" t="s">
        <v>152</v>
      </c>
      <c r="CG71" s="51" t="s">
        <v>178</v>
      </c>
      <c r="CI71" s="51" t="s">
        <v>130</v>
      </c>
      <c r="CJ71" s="51" t="s">
        <v>138</v>
      </c>
      <c r="CL71" s="51" t="s">
        <v>132</v>
      </c>
    </row>
    <row r="72" spans="1:146">
      <c r="A72" s="116" t="s">
        <v>122</v>
      </c>
      <c r="B72" s="117">
        <v>3470</v>
      </c>
      <c r="C72" s="116" t="s">
        <v>540</v>
      </c>
      <c r="D72" s="116" t="s">
        <v>147</v>
      </c>
      <c r="E72" s="116" t="s">
        <v>543</v>
      </c>
      <c r="F72" s="118">
        <v>1</v>
      </c>
      <c r="G72" s="116" t="s">
        <v>126</v>
      </c>
      <c r="H72" s="117">
        <v>613</v>
      </c>
      <c r="I72" s="117">
        <v>5730</v>
      </c>
      <c r="J72" s="119"/>
      <c r="K72" s="122"/>
      <c r="L72" s="120"/>
      <c r="M72" s="122"/>
      <c r="N72" s="122"/>
      <c r="O72" s="120"/>
      <c r="P72" s="122"/>
      <c r="Q72" s="122"/>
      <c r="R72" s="120"/>
      <c r="S72" s="122"/>
      <c r="T72" s="122"/>
      <c r="U72" s="120"/>
      <c r="V72" s="122"/>
      <c r="W72" s="122"/>
      <c r="X72" s="120"/>
      <c r="Y72" s="122"/>
      <c r="Z72" s="122"/>
      <c r="AA72" s="120"/>
      <c r="AB72" s="122"/>
      <c r="AC72" s="122"/>
      <c r="AD72" s="120"/>
      <c r="AE72" s="122"/>
      <c r="AF72" s="122"/>
      <c r="AG72" s="120"/>
      <c r="AH72" s="122"/>
      <c r="AI72" s="120"/>
      <c r="AJ72" s="124"/>
      <c r="AK72" s="122"/>
      <c r="AL72" s="65">
        <v>2.4500000000000001E-2</v>
      </c>
      <c r="AM72" s="120"/>
      <c r="AN72" s="122"/>
      <c r="AO72" s="122"/>
      <c r="AP72" s="120"/>
      <c r="AQ72" s="122"/>
      <c r="AR72" s="122"/>
      <c r="AS72" s="122"/>
      <c r="AT72" s="122"/>
      <c r="AU72" s="120"/>
      <c r="AV72" s="122"/>
      <c r="AW72" s="122"/>
      <c r="AX72" s="120"/>
      <c r="AY72" s="122"/>
      <c r="AZ72" s="122"/>
      <c r="BA72" s="120"/>
      <c r="BB72" s="122"/>
      <c r="BC72" s="122"/>
      <c r="BD72" s="120"/>
      <c r="BE72" s="122"/>
      <c r="BF72" s="122"/>
      <c r="BG72" s="122"/>
      <c r="BH72" s="122"/>
      <c r="BI72" s="120"/>
      <c r="BJ72" s="122"/>
      <c r="BK72" s="122"/>
      <c r="BL72" s="120"/>
      <c r="BM72" s="122"/>
      <c r="BN72" s="122"/>
      <c r="BO72" s="120"/>
      <c r="BP72" s="122"/>
      <c r="BQ72" s="122"/>
      <c r="BR72" s="122"/>
      <c r="BS72" s="122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16" t="s">
        <v>152</v>
      </c>
      <c r="CG72" s="116" t="s">
        <v>153</v>
      </c>
      <c r="CH72" s="123">
        <v>38047</v>
      </c>
      <c r="CI72" s="116" t="s">
        <v>130</v>
      </c>
      <c r="CJ72" s="116" t="s">
        <v>237</v>
      </c>
      <c r="CK72" s="123">
        <v>32264</v>
      </c>
      <c r="CL72" s="116" t="s">
        <v>518</v>
      </c>
      <c r="CM72" s="116" t="s">
        <v>518</v>
      </c>
      <c r="CN72" s="53"/>
      <c r="CO72" s="116" t="s">
        <v>518</v>
      </c>
      <c r="CP72" s="116" t="s">
        <v>518</v>
      </c>
      <c r="CQ72" s="53"/>
      <c r="CR72" s="116" t="s">
        <v>518</v>
      </c>
      <c r="CS72" s="116" t="s">
        <v>518</v>
      </c>
      <c r="CT72" s="53"/>
      <c r="CU72" s="116" t="s">
        <v>518</v>
      </c>
      <c r="CV72" s="116" t="s">
        <v>518</v>
      </c>
      <c r="CW72" s="53"/>
      <c r="CX72" s="116" t="s">
        <v>518</v>
      </c>
      <c r="CY72" s="116" t="s">
        <v>518</v>
      </c>
      <c r="CZ72" s="53"/>
      <c r="DA72" s="116" t="s">
        <v>518</v>
      </c>
      <c r="DB72" s="116" t="s">
        <v>518</v>
      </c>
      <c r="DC72" s="53"/>
      <c r="DD72" s="116" t="s">
        <v>518</v>
      </c>
      <c r="DE72" s="116" t="s">
        <v>518</v>
      </c>
      <c r="DF72" s="53"/>
      <c r="DG72" s="116" t="s">
        <v>518</v>
      </c>
      <c r="DH72" s="116" t="s">
        <v>518</v>
      </c>
      <c r="DI72" s="53"/>
      <c r="DJ72" s="116" t="s">
        <v>518</v>
      </c>
      <c r="DK72" s="116" t="s">
        <v>518</v>
      </c>
      <c r="DL72" s="53"/>
      <c r="DM72" s="116" t="s">
        <v>518</v>
      </c>
      <c r="DN72" s="116" t="s">
        <v>518</v>
      </c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</row>
    <row r="73" spans="1:146">
      <c r="A73" s="3" t="s">
        <v>122</v>
      </c>
      <c r="B73" s="3">
        <v>56319</v>
      </c>
      <c r="C73" s="3" t="s">
        <v>485</v>
      </c>
      <c r="D73" s="3" t="s">
        <v>380</v>
      </c>
      <c r="E73" s="3" t="s">
        <v>486</v>
      </c>
      <c r="F73" s="55">
        <v>1</v>
      </c>
      <c r="G73" s="3" t="s">
        <v>126</v>
      </c>
      <c r="H73" s="48">
        <v>96</v>
      </c>
      <c r="I73" s="48">
        <v>1300</v>
      </c>
      <c r="J73" s="48">
        <v>1151</v>
      </c>
      <c r="K73" s="48">
        <v>101</v>
      </c>
      <c r="L73" s="49">
        <v>1.0520833333333299</v>
      </c>
      <c r="M73" s="3" t="s">
        <v>137</v>
      </c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63">
        <v>2.4913349864460001E-2</v>
      </c>
      <c r="AM73" s="50">
        <v>0.28391352172270801</v>
      </c>
      <c r="AN73" s="50" t="s">
        <v>128</v>
      </c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>
        <v>5.0399999999999999E-5</v>
      </c>
      <c r="BD73" s="50"/>
      <c r="BE73" s="50" t="s">
        <v>129</v>
      </c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>
        <v>4.7641190957695303E-4</v>
      </c>
      <c r="CD73" s="50">
        <v>5.4292089893373599E-3</v>
      </c>
      <c r="CE73" s="50" t="s">
        <v>128</v>
      </c>
      <c r="CF73" s="3" t="s">
        <v>152</v>
      </c>
      <c r="CG73" s="51" t="s">
        <v>153</v>
      </c>
      <c r="CH73" s="52">
        <v>39448</v>
      </c>
      <c r="CI73" s="51" t="s">
        <v>132</v>
      </c>
      <c r="CJ73" s="51" t="s">
        <v>159</v>
      </c>
      <c r="CK73" s="52">
        <v>39448</v>
      </c>
      <c r="CL73" s="51" t="s">
        <v>130</v>
      </c>
      <c r="CM73" s="51" t="s">
        <v>186</v>
      </c>
      <c r="CN73" s="52">
        <v>39448</v>
      </c>
    </row>
    <row r="74" spans="1:146">
      <c r="A74" s="116" t="s">
        <v>122</v>
      </c>
      <c r="B74" s="117">
        <v>113</v>
      </c>
      <c r="C74" s="116" t="s">
        <v>139</v>
      </c>
      <c r="D74" s="116" t="s">
        <v>140</v>
      </c>
      <c r="E74" s="116" t="s">
        <v>189</v>
      </c>
      <c r="F74" s="118">
        <v>1</v>
      </c>
      <c r="G74" s="116" t="s">
        <v>126</v>
      </c>
      <c r="H74" s="117">
        <v>305</v>
      </c>
      <c r="I74" s="117">
        <v>2938</v>
      </c>
      <c r="J74" s="119"/>
      <c r="K74" s="122"/>
      <c r="L74" s="120"/>
      <c r="M74" s="122"/>
      <c r="N74" s="122"/>
      <c r="O74" s="120"/>
      <c r="P74" s="122"/>
      <c r="Q74" s="122"/>
      <c r="R74" s="120"/>
      <c r="S74" s="122"/>
      <c r="T74" s="122"/>
      <c r="U74" s="120"/>
      <c r="V74" s="122"/>
      <c r="W74" s="122"/>
      <c r="X74" s="120"/>
      <c r="Y74" s="122"/>
      <c r="Z74" s="122"/>
      <c r="AA74" s="120"/>
      <c r="AB74" s="122"/>
      <c r="AC74" s="122"/>
      <c r="AD74" s="120"/>
      <c r="AE74" s="122"/>
      <c r="AF74" s="122"/>
      <c r="AG74" s="120"/>
      <c r="AH74" s="122"/>
      <c r="AI74" s="120"/>
      <c r="AJ74" s="124"/>
      <c r="AK74" s="122"/>
      <c r="AL74" s="65">
        <v>2.5000000000000001E-2</v>
      </c>
      <c r="AM74" s="120"/>
      <c r="AN74" s="122"/>
      <c r="AO74" s="122"/>
      <c r="AP74" s="120"/>
      <c r="AQ74" s="122"/>
      <c r="AR74" s="122"/>
      <c r="AS74" s="122"/>
      <c r="AT74" s="122"/>
      <c r="AU74" s="120"/>
      <c r="AV74" s="122"/>
      <c r="AW74" s="122"/>
      <c r="AX74" s="120"/>
      <c r="AY74" s="122"/>
      <c r="AZ74" s="122"/>
      <c r="BA74" s="122"/>
      <c r="BB74" s="122"/>
      <c r="BC74" s="122"/>
      <c r="BD74" s="120"/>
      <c r="BE74" s="122"/>
      <c r="BF74" s="122"/>
      <c r="BG74" s="122"/>
      <c r="BH74" s="122"/>
      <c r="BI74" s="120"/>
      <c r="BJ74" s="122"/>
      <c r="BK74" s="122"/>
      <c r="BL74" s="120"/>
      <c r="BM74" s="122"/>
      <c r="BN74" s="122"/>
      <c r="BO74" s="120"/>
      <c r="BP74" s="122"/>
      <c r="BQ74" s="120"/>
      <c r="BR74" s="120"/>
      <c r="BS74" s="120"/>
      <c r="BT74" s="120"/>
      <c r="BU74" s="120"/>
      <c r="BV74" s="120"/>
      <c r="BW74" s="120"/>
      <c r="BX74" s="120"/>
      <c r="BY74" s="120"/>
      <c r="BZ74" s="122"/>
      <c r="CA74" s="122"/>
      <c r="CB74" s="122"/>
      <c r="CC74" s="120"/>
      <c r="CD74" s="120"/>
      <c r="CE74" s="120"/>
      <c r="CF74" s="116" t="s">
        <v>130</v>
      </c>
      <c r="CG74" s="116" t="s">
        <v>519</v>
      </c>
      <c r="CH74" s="123">
        <v>28491</v>
      </c>
      <c r="CI74" s="116" t="s">
        <v>132</v>
      </c>
      <c r="CJ74" s="116" t="s">
        <v>144</v>
      </c>
      <c r="CK74" s="123">
        <v>28491</v>
      </c>
      <c r="CL74" s="116" t="s">
        <v>518</v>
      </c>
      <c r="CM74" s="116" t="s">
        <v>518</v>
      </c>
      <c r="CN74" s="53"/>
      <c r="CO74" s="116" t="s">
        <v>518</v>
      </c>
      <c r="CP74" s="116" t="s">
        <v>518</v>
      </c>
      <c r="CQ74" s="53"/>
      <c r="CR74" s="116" t="s">
        <v>518</v>
      </c>
      <c r="CS74" s="116" t="s">
        <v>518</v>
      </c>
      <c r="CT74" s="53"/>
      <c r="CU74" s="116" t="s">
        <v>518</v>
      </c>
      <c r="CV74" s="116" t="s">
        <v>518</v>
      </c>
      <c r="CW74" s="53"/>
      <c r="CX74" s="116" t="s">
        <v>518</v>
      </c>
      <c r="CY74" s="116" t="s">
        <v>518</v>
      </c>
      <c r="CZ74" s="53"/>
      <c r="DA74" s="116" t="s">
        <v>518</v>
      </c>
      <c r="DB74" s="116" t="s">
        <v>518</v>
      </c>
      <c r="DC74" s="53"/>
      <c r="DD74" s="116" t="s">
        <v>518</v>
      </c>
      <c r="DE74" s="116" t="s">
        <v>518</v>
      </c>
      <c r="DF74" s="53"/>
      <c r="DG74" s="116" t="s">
        <v>518</v>
      </c>
      <c r="DH74" s="116" t="s">
        <v>518</v>
      </c>
      <c r="DI74" s="53"/>
      <c r="DJ74" s="116" t="s">
        <v>518</v>
      </c>
      <c r="DK74" s="116" t="s">
        <v>518</v>
      </c>
      <c r="DL74" s="53"/>
      <c r="DM74" s="116" t="s">
        <v>518</v>
      </c>
      <c r="DN74" s="116" t="s">
        <v>518</v>
      </c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</row>
    <row r="75" spans="1:146">
      <c r="A75" s="3" t="s">
        <v>122</v>
      </c>
      <c r="B75" s="3">
        <v>68029</v>
      </c>
      <c r="C75" s="3" t="s">
        <v>487</v>
      </c>
      <c r="D75" s="3" t="s">
        <v>488</v>
      </c>
      <c r="E75" s="3" t="s">
        <v>312</v>
      </c>
      <c r="F75" s="55">
        <v>1</v>
      </c>
      <c r="G75" s="3" t="s">
        <v>177</v>
      </c>
      <c r="H75" s="48">
        <v>255</v>
      </c>
      <c r="I75" s="48">
        <v>2461.4</v>
      </c>
      <c r="J75" s="48">
        <v>2280.4962962963</v>
      </c>
      <c r="K75" s="48">
        <v>255.552771978659</v>
      </c>
      <c r="L75" s="49">
        <v>1.0021677332496399</v>
      </c>
      <c r="M75" s="3" t="s">
        <v>142</v>
      </c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63">
        <v>2.724E-2</v>
      </c>
      <c r="AM75" s="50"/>
      <c r="AN75" s="50" t="s">
        <v>128</v>
      </c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>
        <v>5.2028449937000003E-6</v>
      </c>
      <c r="BD75" s="50">
        <v>4.6429035562672001E-5</v>
      </c>
      <c r="BE75" s="50" t="s">
        <v>129</v>
      </c>
      <c r="BF75" s="50"/>
      <c r="BG75" s="50"/>
      <c r="BH75" s="50"/>
      <c r="BI75" s="50">
        <v>6.7276714739666703E-4</v>
      </c>
      <c r="BJ75" s="50" t="s">
        <v>128</v>
      </c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>
        <v>7.7333377043248199E-4</v>
      </c>
      <c r="CD75" s="50">
        <v>6.9010591652646901E-3</v>
      </c>
      <c r="CE75" s="50" t="s">
        <v>128</v>
      </c>
      <c r="CF75" s="3" t="s">
        <v>152</v>
      </c>
      <c r="CG75" s="51" t="s">
        <v>178</v>
      </c>
      <c r="CI75" s="51" t="s">
        <v>132</v>
      </c>
      <c r="CJ75" s="51" t="s">
        <v>159</v>
      </c>
      <c r="CL75" s="51" t="s">
        <v>130</v>
      </c>
      <c r="CM75" s="51" t="s">
        <v>138</v>
      </c>
    </row>
    <row r="76" spans="1:146" s="125" customFormat="1">
      <c r="A76" s="3" t="s">
        <v>122</v>
      </c>
      <c r="B76" s="3">
        <v>68029</v>
      </c>
      <c r="C76" s="3" t="s">
        <v>487</v>
      </c>
      <c r="D76" s="3" t="s">
        <v>488</v>
      </c>
      <c r="E76" s="3" t="s">
        <v>311</v>
      </c>
      <c r="F76" s="55">
        <v>1</v>
      </c>
      <c r="G76" s="3" t="s">
        <v>177</v>
      </c>
      <c r="H76" s="48">
        <v>255</v>
      </c>
      <c r="I76" s="48">
        <v>2461.4</v>
      </c>
      <c r="J76" s="48">
        <v>2239.37777777778</v>
      </c>
      <c r="K76" s="48">
        <v>253.75808720112499</v>
      </c>
      <c r="L76" s="49">
        <v>0.99512975372990298</v>
      </c>
      <c r="M76" s="3" t="s">
        <v>142</v>
      </c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63">
        <v>2.7406666666666701E-2</v>
      </c>
      <c r="AM76" s="50"/>
      <c r="AN76" s="50" t="s">
        <v>128</v>
      </c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>
        <v>6.1379973035166702E-6</v>
      </c>
      <c r="BD76" s="50">
        <v>5.4166922966521302E-5</v>
      </c>
      <c r="BE76" s="50" t="s">
        <v>128</v>
      </c>
      <c r="BF76" s="50"/>
      <c r="BG76" s="50"/>
      <c r="BH76" s="50"/>
      <c r="BI76" s="50">
        <v>1.4750004218166701E-3</v>
      </c>
      <c r="BJ76" s="50" t="s">
        <v>128</v>
      </c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>
        <v>1.5488527202635099E-3</v>
      </c>
      <c r="CD76" s="50">
        <v>1.3668397334898399E-2</v>
      </c>
      <c r="CE76" s="50" t="s">
        <v>128</v>
      </c>
      <c r="CF76" s="3" t="s">
        <v>152</v>
      </c>
      <c r="CG76" s="51" t="s">
        <v>178</v>
      </c>
      <c r="CH76" s="51"/>
      <c r="CI76" s="51" t="s">
        <v>132</v>
      </c>
      <c r="CJ76" s="51" t="s">
        <v>159</v>
      </c>
      <c r="CK76" s="51"/>
      <c r="CL76" s="51" t="s">
        <v>130</v>
      </c>
      <c r="CM76" s="51" t="s">
        <v>138</v>
      </c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</row>
    <row r="77" spans="1:146">
      <c r="A77" s="3" t="s">
        <v>122</v>
      </c>
      <c r="B77" s="3">
        <v>2828</v>
      </c>
      <c r="C77" s="3" t="s">
        <v>269</v>
      </c>
      <c r="D77" s="3" t="s">
        <v>270</v>
      </c>
      <c r="E77" s="3" t="s">
        <v>271</v>
      </c>
      <c r="F77" s="55">
        <v>1</v>
      </c>
      <c r="G77" s="3" t="s">
        <v>126</v>
      </c>
      <c r="H77" s="48">
        <v>650</v>
      </c>
      <c r="I77" s="48">
        <v>5275</v>
      </c>
      <c r="J77" s="48">
        <v>7064.0607553659001</v>
      </c>
      <c r="K77" s="48">
        <v>667</v>
      </c>
      <c r="L77" s="49">
        <v>1.02615384615385</v>
      </c>
      <c r="M77" s="3" t="s">
        <v>142</v>
      </c>
      <c r="N77" s="50">
        <v>3.1178899941999999E-6</v>
      </c>
      <c r="O77" s="50"/>
      <c r="P77" s="50" t="s">
        <v>129</v>
      </c>
      <c r="Q77" s="50">
        <v>1.0818905072000001E-6</v>
      </c>
      <c r="R77" s="50"/>
      <c r="S77" s="50" t="s">
        <v>129</v>
      </c>
      <c r="T77" s="50">
        <v>1.1172439145999999E-6</v>
      </c>
      <c r="U77" s="50"/>
      <c r="V77" s="50" t="s">
        <v>129</v>
      </c>
      <c r="W77" s="50">
        <v>6.7554283208000001E-7</v>
      </c>
      <c r="X77" s="50"/>
      <c r="Y77" s="50" t="s">
        <v>129</v>
      </c>
      <c r="Z77" s="50">
        <v>4.8518123935999996E-7</v>
      </c>
      <c r="AA77" s="50"/>
      <c r="AB77" s="50" t="s">
        <v>129</v>
      </c>
      <c r="AC77" s="50">
        <v>4.2334845935000001E-7</v>
      </c>
      <c r="AD77" s="50"/>
      <c r="AE77" s="50" t="s">
        <v>129</v>
      </c>
      <c r="AF77" s="50">
        <v>9.7036247871000007E-7</v>
      </c>
      <c r="AG77" s="50"/>
      <c r="AH77" s="50" t="s">
        <v>129</v>
      </c>
      <c r="AI77" s="50">
        <v>1.2399076117000001E-6</v>
      </c>
      <c r="AJ77" s="50"/>
      <c r="AK77" s="50" t="s">
        <v>129</v>
      </c>
      <c r="AL77" s="63">
        <v>2.7699999999999999E-2</v>
      </c>
      <c r="AM77" s="50"/>
      <c r="AN77" s="50" t="s">
        <v>128</v>
      </c>
      <c r="AO77" s="50">
        <v>6.1150333017000004E-7</v>
      </c>
      <c r="AP77" s="50"/>
      <c r="AQ77" s="50" t="s">
        <v>129</v>
      </c>
      <c r="AR77" s="50">
        <v>1.5589449970999999E-6</v>
      </c>
      <c r="AS77" s="50"/>
      <c r="AT77" s="50" t="s">
        <v>129</v>
      </c>
      <c r="AU77" s="50">
        <v>8.1863612430999996E-5</v>
      </c>
      <c r="AV77" s="50" t="s">
        <v>129</v>
      </c>
      <c r="AW77" s="50">
        <v>1.5589449970999999E-6</v>
      </c>
      <c r="AX77" s="50"/>
      <c r="AY77" s="50" t="s">
        <v>129</v>
      </c>
      <c r="AZ77" s="50">
        <v>6.1150333017000004E-7</v>
      </c>
      <c r="BA77" s="50"/>
      <c r="BB77" s="50" t="s">
        <v>129</v>
      </c>
      <c r="BC77" s="50">
        <v>4.2138999999999998E-5</v>
      </c>
      <c r="BD77" s="50"/>
      <c r="BE77" s="50" t="s">
        <v>128</v>
      </c>
      <c r="BF77" s="50">
        <v>2.1565405793E-6</v>
      </c>
      <c r="BG77" s="50"/>
      <c r="BH77" s="50" t="s">
        <v>129</v>
      </c>
      <c r="BI77" s="50">
        <v>1E-4</v>
      </c>
      <c r="BJ77" s="50" t="s">
        <v>129</v>
      </c>
      <c r="BK77" s="50">
        <v>2.8223230623000001E-6</v>
      </c>
      <c r="BL77" s="50"/>
      <c r="BM77" s="50" t="s">
        <v>129</v>
      </c>
      <c r="BN77" s="50">
        <v>1.08746344346333E-6</v>
      </c>
      <c r="BO77" s="50"/>
      <c r="BP77" s="50" t="s">
        <v>128</v>
      </c>
      <c r="BQ77" s="50">
        <v>2.1565405793E-6</v>
      </c>
      <c r="BR77" s="50"/>
      <c r="BS77" s="50" t="s">
        <v>129</v>
      </c>
      <c r="BT77" s="50">
        <v>9.2352889704188604E-5</v>
      </c>
      <c r="BU77" s="50">
        <v>9.7809059041078497E-4</v>
      </c>
      <c r="BV77" s="50" t="s">
        <v>128</v>
      </c>
      <c r="BW77" s="50"/>
      <c r="BX77" s="50"/>
      <c r="BY77" s="50"/>
      <c r="BZ77" s="50"/>
      <c r="CA77" s="50"/>
      <c r="CB77" s="50"/>
      <c r="CC77" s="50"/>
      <c r="CD77" s="50"/>
      <c r="CE77" s="50"/>
      <c r="CF77" s="3" t="s">
        <v>130</v>
      </c>
      <c r="CG77" s="51" t="s">
        <v>268</v>
      </c>
      <c r="CH77" s="52">
        <v>28369</v>
      </c>
      <c r="CI77" s="51" t="s">
        <v>152</v>
      </c>
      <c r="CJ77" s="51" t="s">
        <v>153</v>
      </c>
      <c r="CK77" s="52">
        <v>37622</v>
      </c>
    </row>
    <row r="78" spans="1:146">
      <c r="A78" s="116" t="s">
        <v>122</v>
      </c>
      <c r="B78" s="117">
        <v>963</v>
      </c>
      <c r="C78" s="116" t="s">
        <v>495</v>
      </c>
      <c r="D78" s="116" t="s">
        <v>201</v>
      </c>
      <c r="E78" s="116" t="s">
        <v>498</v>
      </c>
      <c r="F78" s="118">
        <v>1</v>
      </c>
      <c r="G78" s="116" t="s">
        <v>126</v>
      </c>
      <c r="H78" s="117">
        <v>229.4</v>
      </c>
      <c r="I78" s="117">
        <v>1924.9</v>
      </c>
      <c r="J78" s="119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4"/>
      <c r="AK78" s="122"/>
      <c r="AL78" s="65">
        <v>2.8500000000000001E-2</v>
      </c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2"/>
      <c r="BG78" s="122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2"/>
      <c r="CA78" s="122"/>
      <c r="CB78" s="122"/>
      <c r="CC78" s="120"/>
      <c r="CD78" s="120"/>
      <c r="CE78" s="120"/>
      <c r="CF78" s="116" t="s">
        <v>152</v>
      </c>
      <c r="CG78" s="116" t="s">
        <v>153</v>
      </c>
      <c r="CH78" s="123">
        <v>39934</v>
      </c>
      <c r="CI78" s="116" t="s">
        <v>130</v>
      </c>
      <c r="CJ78" s="116" t="s">
        <v>186</v>
      </c>
      <c r="CK78" s="123">
        <v>39934</v>
      </c>
      <c r="CL78" s="116" t="s">
        <v>132</v>
      </c>
      <c r="CM78" s="116" t="s">
        <v>522</v>
      </c>
      <c r="CN78" s="123">
        <v>39934</v>
      </c>
      <c r="CO78" s="116" t="s">
        <v>170</v>
      </c>
      <c r="CP78" s="116" t="s">
        <v>333</v>
      </c>
      <c r="CQ78" s="123">
        <v>39934</v>
      </c>
      <c r="CR78" s="116" t="s">
        <v>518</v>
      </c>
      <c r="CS78" s="116" t="s">
        <v>518</v>
      </c>
      <c r="CT78" s="53"/>
      <c r="CU78" s="116" t="s">
        <v>518</v>
      </c>
      <c r="CV78" s="116" t="s">
        <v>518</v>
      </c>
      <c r="CW78" s="53"/>
      <c r="CX78" s="116" t="s">
        <v>518</v>
      </c>
      <c r="CY78" s="116" t="s">
        <v>518</v>
      </c>
      <c r="CZ78" s="53"/>
      <c r="DA78" s="116" t="s">
        <v>518</v>
      </c>
      <c r="DB78" s="116" t="s">
        <v>518</v>
      </c>
      <c r="DC78" s="53"/>
      <c r="DD78" s="116" t="s">
        <v>518</v>
      </c>
      <c r="DE78" s="116" t="s">
        <v>518</v>
      </c>
      <c r="DF78" s="53"/>
      <c r="DG78" s="116" t="s">
        <v>518</v>
      </c>
      <c r="DH78" s="116" t="s">
        <v>518</v>
      </c>
      <c r="DI78" s="53"/>
      <c r="DJ78" s="116" t="s">
        <v>518</v>
      </c>
      <c r="DK78" s="116" t="s">
        <v>518</v>
      </c>
      <c r="DL78" s="53"/>
      <c r="DM78" s="116" t="s">
        <v>518</v>
      </c>
      <c r="DN78" s="116" t="s">
        <v>518</v>
      </c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</row>
    <row r="79" spans="1:146">
      <c r="A79" s="3" t="s">
        <v>122</v>
      </c>
      <c r="B79" s="3">
        <v>10673</v>
      </c>
      <c r="C79" s="3" t="s">
        <v>423</v>
      </c>
      <c r="D79" s="3" t="s">
        <v>424</v>
      </c>
      <c r="E79" s="3" t="s">
        <v>189</v>
      </c>
      <c r="F79" s="55">
        <v>1</v>
      </c>
      <c r="G79" s="3" t="s">
        <v>177</v>
      </c>
      <c r="H79" s="48">
        <v>203</v>
      </c>
      <c r="I79" s="48">
        <v>944.2</v>
      </c>
      <c r="J79" s="48">
        <v>1536.1165644</v>
      </c>
      <c r="K79" s="48">
        <v>197.887174436365</v>
      </c>
      <c r="L79" s="49">
        <v>0.97481366717421203</v>
      </c>
      <c r="M79" s="3" t="s">
        <v>142</v>
      </c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63">
        <v>2.8543632005981E-2</v>
      </c>
      <c r="AM79" s="50">
        <v>0.22231321763991199</v>
      </c>
      <c r="AN79" s="50" t="s">
        <v>128</v>
      </c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>
        <v>4.4356549198E-6</v>
      </c>
      <c r="BD79" s="50">
        <v>3.4306589900317897E-5</v>
      </c>
      <c r="BE79" s="50" t="s">
        <v>129</v>
      </c>
      <c r="BF79" s="50"/>
      <c r="BG79" s="50"/>
      <c r="BH79" s="50"/>
      <c r="BI79" s="50">
        <v>3.0985106699000001E-4</v>
      </c>
      <c r="BJ79" s="50" t="s">
        <v>128</v>
      </c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>
        <v>5.4263843069821398E-4</v>
      </c>
      <c r="CD79" s="50">
        <v>4.2612953244148804E-3</v>
      </c>
      <c r="CE79" s="50" t="s">
        <v>128</v>
      </c>
      <c r="CF79" s="3" t="s">
        <v>152</v>
      </c>
      <c r="CG79" s="51" t="s">
        <v>178</v>
      </c>
      <c r="CI79" s="51" t="s">
        <v>130</v>
      </c>
      <c r="CJ79" s="51" t="s">
        <v>143</v>
      </c>
    </row>
    <row r="80" spans="1:146">
      <c r="A80" s="3" t="s">
        <v>122</v>
      </c>
      <c r="B80" s="3">
        <v>10641</v>
      </c>
      <c r="C80" s="3" t="s">
        <v>416</v>
      </c>
      <c r="D80" s="3" t="s">
        <v>277</v>
      </c>
      <c r="E80" s="3" t="s">
        <v>189</v>
      </c>
      <c r="F80" s="55">
        <v>1</v>
      </c>
      <c r="G80" s="3" t="s">
        <v>177</v>
      </c>
      <c r="H80" s="48">
        <v>49</v>
      </c>
      <c r="I80" s="48">
        <v>560</v>
      </c>
      <c r="J80" s="48">
        <v>552.29999999999995</v>
      </c>
      <c r="K80" s="48">
        <v>52.149056011469497</v>
      </c>
      <c r="L80" s="49">
        <v>1.06426644921366</v>
      </c>
      <c r="M80" s="3" t="s">
        <v>417</v>
      </c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63">
        <v>2.9359065224540602E-2</v>
      </c>
      <c r="AM80" s="50"/>
      <c r="AN80" s="50" t="s">
        <v>128</v>
      </c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>
        <v>7.645E-8</v>
      </c>
      <c r="BA80" s="50">
        <v>8.0966633395460699E-7</v>
      </c>
      <c r="BB80" s="50" t="s">
        <v>128</v>
      </c>
      <c r="BC80" s="50">
        <v>2.4466666666666701E-4</v>
      </c>
      <c r="BD80" s="50">
        <v>2.59121468987435E-3</v>
      </c>
      <c r="BE80" s="50" t="s">
        <v>128</v>
      </c>
      <c r="BF80" s="50"/>
      <c r="BG80" s="50"/>
      <c r="BH80" s="50"/>
      <c r="BI80" s="50">
        <v>1.57333333333333E-5</v>
      </c>
      <c r="BJ80" s="50" t="s">
        <v>128</v>
      </c>
      <c r="BK80" s="50">
        <v>9.30333333333333E-7</v>
      </c>
      <c r="BL80" s="50">
        <v>9.8529702989636194E-6</v>
      </c>
      <c r="BM80" s="50" t="s">
        <v>128</v>
      </c>
      <c r="BN80" s="50">
        <v>1.1775000000000001E-7</v>
      </c>
      <c r="BO80" s="50">
        <v>1.2470661978175901E-6</v>
      </c>
      <c r="BP80" s="50" t="s">
        <v>128</v>
      </c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>
        <v>4.6342730887343099E-4</v>
      </c>
      <c r="CD80" s="50"/>
      <c r="CE80" s="50" t="s">
        <v>128</v>
      </c>
      <c r="CF80" s="3" t="s">
        <v>152</v>
      </c>
      <c r="CG80" s="51" t="s">
        <v>178</v>
      </c>
      <c r="CI80" s="51" t="s">
        <v>130</v>
      </c>
      <c r="CJ80" s="51" t="s">
        <v>193</v>
      </c>
    </row>
    <row r="81" spans="1:146">
      <c r="A81" s="3" t="s">
        <v>122</v>
      </c>
      <c r="B81" s="3">
        <v>1385</v>
      </c>
      <c r="C81" s="3" t="s">
        <v>238</v>
      </c>
      <c r="D81" s="3" t="s">
        <v>234</v>
      </c>
      <c r="E81" s="3" t="s">
        <v>239</v>
      </c>
      <c r="F81" s="55">
        <v>1</v>
      </c>
      <c r="G81" s="3" t="s">
        <v>126</v>
      </c>
      <c r="H81" s="48">
        <v>80</v>
      </c>
      <c r="I81" s="48">
        <v>944</v>
      </c>
      <c r="J81" s="48">
        <v>780.11111111111097</v>
      </c>
      <c r="K81" s="48">
        <v>75</v>
      </c>
      <c r="L81" s="49">
        <v>0.9375</v>
      </c>
      <c r="M81" s="3" t="s">
        <v>142</v>
      </c>
      <c r="N81" s="50">
        <v>1.16733333333333E-6</v>
      </c>
      <c r="O81" s="50"/>
      <c r="P81" s="50" t="s">
        <v>128</v>
      </c>
      <c r="Q81" s="50">
        <v>4.27333333333333E-7</v>
      </c>
      <c r="R81" s="50"/>
      <c r="S81" s="50" t="s">
        <v>128</v>
      </c>
      <c r="T81" s="50">
        <v>5.2099999999999997E-7</v>
      </c>
      <c r="U81" s="50"/>
      <c r="V81" s="50" t="s">
        <v>128</v>
      </c>
      <c r="W81" s="50">
        <v>4.0733333333333298E-7</v>
      </c>
      <c r="X81" s="50"/>
      <c r="Y81" s="50" t="s">
        <v>128</v>
      </c>
      <c r="Z81" s="50">
        <v>1.4160000000000001E-6</v>
      </c>
      <c r="AA81" s="50"/>
      <c r="AB81" s="50" t="s">
        <v>128</v>
      </c>
      <c r="AC81" s="50">
        <v>4.0733333333333298E-7</v>
      </c>
      <c r="AD81" s="50"/>
      <c r="AE81" s="50" t="s">
        <v>128</v>
      </c>
      <c r="AF81" s="50">
        <v>1.20333333333333E-6</v>
      </c>
      <c r="AG81" s="50"/>
      <c r="AH81" s="50" t="s">
        <v>128</v>
      </c>
      <c r="AI81" s="50">
        <v>9.2299999999999999E-7</v>
      </c>
      <c r="AJ81" s="50"/>
      <c r="AK81" s="50" t="s">
        <v>128</v>
      </c>
      <c r="AL81" s="63">
        <v>2.9914641844339201E-2</v>
      </c>
      <c r="AM81" s="50"/>
      <c r="AN81" s="50" t="s">
        <v>128</v>
      </c>
      <c r="AO81" s="50">
        <v>4.0733333333333298E-7</v>
      </c>
      <c r="AP81" s="50"/>
      <c r="AQ81" s="50" t="s">
        <v>128</v>
      </c>
      <c r="AR81" s="50">
        <v>8.6033333333333303E-7</v>
      </c>
      <c r="AS81" s="50"/>
      <c r="AT81" s="50" t="s">
        <v>128</v>
      </c>
      <c r="AU81" s="50">
        <v>1.4100000000000001E-6</v>
      </c>
      <c r="AV81" s="50" t="s">
        <v>128</v>
      </c>
      <c r="AW81" s="50">
        <v>6.3399999999999999E-7</v>
      </c>
      <c r="AX81" s="50"/>
      <c r="AY81" s="50" t="s">
        <v>128</v>
      </c>
      <c r="AZ81" s="50">
        <v>1.80333333333333E-7</v>
      </c>
      <c r="BA81" s="50"/>
      <c r="BB81" s="50" t="s">
        <v>128</v>
      </c>
      <c r="BC81" s="50">
        <v>4.5733333333333298E-7</v>
      </c>
      <c r="BD81" s="50"/>
      <c r="BE81" s="50" t="s">
        <v>128</v>
      </c>
      <c r="BF81" s="50">
        <v>9.2066666666666705E-7</v>
      </c>
      <c r="BG81" s="50"/>
      <c r="BH81" s="50" t="s">
        <v>128</v>
      </c>
      <c r="BI81" s="50">
        <v>1.66666666666667E-3</v>
      </c>
      <c r="BJ81" s="50" t="s">
        <v>128</v>
      </c>
      <c r="BK81" s="50">
        <v>1.8300000000000001E-6</v>
      </c>
      <c r="BL81" s="50"/>
      <c r="BM81" s="50" t="s">
        <v>129</v>
      </c>
      <c r="BN81" s="50">
        <v>4.07666666666667E-7</v>
      </c>
      <c r="BO81" s="50"/>
      <c r="BP81" s="50" t="s">
        <v>128</v>
      </c>
      <c r="BQ81" s="50">
        <v>1.41566666666667E-6</v>
      </c>
      <c r="BR81" s="50"/>
      <c r="BS81" s="50" t="s">
        <v>128</v>
      </c>
      <c r="BT81" s="50"/>
      <c r="BU81" s="50"/>
      <c r="BV81" s="50"/>
      <c r="BW81" s="50"/>
      <c r="BX81" s="50"/>
      <c r="BY81" s="50"/>
      <c r="BZ81" s="50"/>
      <c r="CA81" s="50"/>
      <c r="CB81" s="50"/>
      <c r="CC81" s="50">
        <v>6.0989787453374399E-3</v>
      </c>
      <c r="CD81" s="50">
        <v>6.3510698668113902E-2</v>
      </c>
      <c r="CE81" s="50" t="s">
        <v>128</v>
      </c>
      <c r="CF81" s="3" t="s">
        <v>130</v>
      </c>
      <c r="CG81" s="51" t="s">
        <v>131</v>
      </c>
    </row>
    <row r="82" spans="1:146">
      <c r="A82" s="116" t="s">
        <v>122</v>
      </c>
      <c r="B82" s="117">
        <v>136</v>
      </c>
      <c r="C82" s="116" t="s">
        <v>520</v>
      </c>
      <c r="D82" s="116" t="s">
        <v>161</v>
      </c>
      <c r="E82" s="116" t="s">
        <v>198</v>
      </c>
      <c r="F82" s="118">
        <v>1</v>
      </c>
      <c r="G82" s="116" t="s">
        <v>126</v>
      </c>
      <c r="H82" s="117">
        <v>694</v>
      </c>
      <c r="I82" s="117">
        <v>7172</v>
      </c>
      <c r="J82" s="119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4"/>
      <c r="AK82" s="122"/>
      <c r="AL82" s="65">
        <v>0.03</v>
      </c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2"/>
      <c r="BA82" s="120"/>
      <c r="BB82" s="122"/>
      <c r="BC82" s="120"/>
      <c r="BD82" s="120"/>
      <c r="BE82" s="120"/>
      <c r="BF82" s="122"/>
      <c r="BG82" s="122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2"/>
      <c r="CA82" s="122"/>
      <c r="CB82" s="122"/>
      <c r="CC82" s="120"/>
      <c r="CD82" s="120"/>
      <c r="CE82" s="120"/>
      <c r="CF82" s="116" t="s">
        <v>152</v>
      </c>
      <c r="CG82" s="116" t="s">
        <v>153</v>
      </c>
      <c r="CH82" s="123">
        <v>39845</v>
      </c>
      <c r="CI82" s="116" t="s">
        <v>130</v>
      </c>
      <c r="CJ82" s="116" t="s">
        <v>138</v>
      </c>
      <c r="CK82" s="123">
        <v>30682</v>
      </c>
      <c r="CL82" s="116" t="s">
        <v>170</v>
      </c>
      <c r="CM82" s="116" t="s">
        <v>259</v>
      </c>
      <c r="CN82" s="123">
        <v>39845</v>
      </c>
      <c r="CO82" s="116" t="s">
        <v>132</v>
      </c>
      <c r="CP82" s="116" t="s">
        <v>133</v>
      </c>
      <c r="CQ82" s="123">
        <v>30682</v>
      </c>
      <c r="CR82" s="116" t="s">
        <v>518</v>
      </c>
      <c r="CS82" s="116" t="s">
        <v>518</v>
      </c>
      <c r="CT82" s="53"/>
      <c r="CU82" s="116" t="s">
        <v>518</v>
      </c>
      <c r="CV82" s="116" t="s">
        <v>518</v>
      </c>
      <c r="CW82" s="53"/>
      <c r="CX82" s="116" t="s">
        <v>518</v>
      </c>
      <c r="CY82" s="116" t="s">
        <v>518</v>
      </c>
      <c r="CZ82" s="53"/>
      <c r="DA82" s="116" t="s">
        <v>518</v>
      </c>
      <c r="DB82" s="116" t="s">
        <v>518</v>
      </c>
      <c r="DC82" s="53"/>
      <c r="DD82" s="116" t="s">
        <v>518</v>
      </c>
      <c r="DE82" s="116" t="s">
        <v>518</v>
      </c>
      <c r="DF82" s="53"/>
      <c r="DG82" s="116" t="s">
        <v>518</v>
      </c>
      <c r="DH82" s="116" t="s">
        <v>518</v>
      </c>
      <c r="DI82" s="53"/>
      <c r="DJ82" s="116" t="s">
        <v>518</v>
      </c>
      <c r="DK82" s="116" t="s">
        <v>518</v>
      </c>
      <c r="DL82" s="53"/>
      <c r="DM82" s="116" t="s">
        <v>518</v>
      </c>
      <c r="DN82" s="116" t="s">
        <v>518</v>
      </c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</row>
    <row r="83" spans="1:146">
      <c r="A83" s="3" t="s">
        <v>122</v>
      </c>
      <c r="B83" s="3">
        <v>10673</v>
      </c>
      <c r="C83" s="3" t="s">
        <v>423</v>
      </c>
      <c r="D83" s="3" t="s">
        <v>424</v>
      </c>
      <c r="E83" s="3" t="s">
        <v>125</v>
      </c>
      <c r="F83" s="55">
        <v>1</v>
      </c>
      <c r="G83" s="3" t="s">
        <v>177</v>
      </c>
      <c r="H83" s="48">
        <v>203</v>
      </c>
      <c r="I83" s="48">
        <v>1021.4</v>
      </c>
      <c r="J83" s="48">
        <v>1455.0969058999999</v>
      </c>
      <c r="K83" s="48">
        <v>198.30365757303599</v>
      </c>
      <c r="L83" s="49">
        <v>0.97686530824155604</v>
      </c>
      <c r="M83" s="3" t="s">
        <v>142</v>
      </c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63">
        <v>3.12073167611908E-2</v>
      </c>
      <c r="AM83" s="50">
        <v>0.23046269464789201</v>
      </c>
      <c r="AN83" s="50" t="s">
        <v>128</v>
      </c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>
        <v>2.4819932833999999E-6</v>
      </c>
      <c r="BD83" s="50">
        <v>1.80911567912333E-5</v>
      </c>
      <c r="BE83" s="50" t="s">
        <v>129</v>
      </c>
      <c r="BF83" s="50"/>
      <c r="BG83" s="50"/>
      <c r="BH83" s="50"/>
      <c r="BI83" s="50">
        <v>1.95333333333333E-4</v>
      </c>
      <c r="BJ83" s="50" t="s">
        <v>128</v>
      </c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>
        <v>4.4778381653944499E-4</v>
      </c>
      <c r="CD83" s="50">
        <v>3.30767914333007E-3</v>
      </c>
      <c r="CE83" s="50" t="s">
        <v>128</v>
      </c>
      <c r="CF83" s="3" t="s">
        <v>152</v>
      </c>
      <c r="CG83" s="51" t="s">
        <v>178</v>
      </c>
      <c r="CI83" s="51" t="s">
        <v>130</v>
      </c>
      <c r="CJ83" s="51" t="s">
        <v>143</v>
      </c>
    </row>
    <row r="84" spans="1:146">
      <c r="A84" s="3" t="s">
        <v>122</v>
      </c>
      <c r="B84" s="3">
        <v>2837</v>
      </c>
      <c r="C84" s="3" t="s">
        <v>272</v>
      </c>
      <c r="D84" s="3" t="s">
        <v>270</v>
      </c>
      <c r="E84" s="3" t="s">
        <v>273</v>
      </c>
      <c r="F84" s="55">
        <v>1</v>
      </c>
      <c r="G84" s="3" t="s">
        <v>126</v>
      </c>
      <c r="H84" s="48">
        <v>144</v>
      </c>
      <c r="I84" s="48">
        <v>1205</v>
      </c>
      <c r="J84" s="48">
        <v>968</v>
      </c>
      <c r="K84" s="48">
        <v>109.62466105782001</v>
      </c>
      <c r="L84" s="49">
        <v>0.76128236845708197</v>
      </c>
      <c r="M84" s="3" t="s">
        <v>216</v>
      </c>
      <c r="N84" s="50">
        <v>2.4669936411999998E-7</v>
      </c>
      <c r="O84" s="50">
        <v>2.1786516607800801E-6</v>
      </c>
      <c r="P84" s="50" t="s">
        <v>129</v>
      </c>
      <c r="Q84" s="50">
        <v>2.4669936411999998E-7</v>
      </c>
      <c r="R84" s="50">
        <v>2.1786516607800801E-6</v>
      </c>
      <c r="S84" s="50" t="s">
        <v>129</v>
      </c>
      <c r="T84" s="50">
        <v>2.4669936411999998E-7</v>
      </c>
      <c r="U84" s="50">
        <v>2.1786516607800801E-6</v>
      </c>
      <c r="V84" s="50" t="s">
        <v>129</v>
      </c>
      <c r="W84" s="50">
        <v>2.4669936411999998E-7</v>
      </c>
      <c r="X84" s="50">
        <v>2.1786516607800801E-6</v>
      </c>
      <c r="Y84" s="50" t="s">
        <v>129</v>
      </c>
      <c r="Z84" s="50">
        <v>2.4669936411999998E-7</v>
      </c>
      <c r="AA84" s="50">
        <v>2.1786516607800801E-6</v>
      </c>
      <c r="AB84" s="50" t="s">
        <v>129</v>
      </c>
      <c r="AC84" s="50">
        <v>2.4669936411999998E-7</v>
      </c>
      <c r="AD84" s="50">
        <v>2.1786516607800801E-6</v>
      </c>
      <c r="AE84" s="50" t="s">
        <v>129</v>
      </c>
      <c r="AF84" s="50"/>
      <c r="AG84" s="50"/>
      <c r="AH84" s="50"/>
      <c r="AI84" s="50">
        <v>2.4669936411999998E-7</v>
      </c>
      <c r="AJ84" s="50">
        <v>2.1786516607800801E-6</v>
      </c>
      <c r="AK84" s="50" t="s">
        <v>129</v>
      </c>
      <c r="AL84" s="63">
        <v>3.1888208908511698E-2</v>
      </c>
      <c r="AM84" s="50">
        <v>0.28138364834493501</v>
      </c>
      <c r="AN84" s="50" t="s">
        <v>128</v>
      </c>
      <c r="AO84" s="50">
        <v>2.4669936411999998E-7</v>
      </c>
      <c r="AP84" s="50">
        <v>2.1786516607800801E-6</v>
      </c>
      <c r="AQ84" s="50" t="s">
        <v>129</v>
      </c>
      <c r="AR84" s="50">
        <v>2.4669936411999998E-7</v>
      </c>
      <c r="AS84" s="50">
        <v>2.1786516607800801E-6</v>
      </c>
      <c r="AT84" s="50" t="s">
        <v>129</v>
      </c>
      <c r="AU84" s="50">
        <v>1.2164258623E-5</v>
      </c>
      <c r="AV84" s="50" t="s">
        <v>129</v>
      </c>
      <c r="AW84" s="50">
        <v>2.4669936411999998E-7</v>
      </c>
      <c r="AX84" s="50">
        <v>2.1786516607800801E-6</v>
      </c>
      <c r="AY84" s="50" t="s">
        <v>129</v>
      </c>
      <c r="AZ84" s="50">
        <v>2.4669936411999998E-7</v>
      </c>
      <c r="BA84" s="50">
        <v>2.1786516607800801E-6</v>
      </c>
      <c r="BB84" s="50" t="s">
        <v>129</v>
      </c>
      <c r="BC84" s="50">
        <v>6.3632191105222496E-6</v>
      </c>
      <c r="BD84" s="50">
        <v>5.6149463071882801E-5</v>
      </c>
      <c r="BE84" s="50" t="s">
        <v>128</v>
      </c>
      <c r="BF84" s="50">
        <v>2.4669936411999998E-7</v>
      </c>
      <c r="BG84" s="50">
        <v>2.1786516607800801E-6</v>
      </c>
      <c r="BH84" s="50" t="s">
        <v>129</v>
      </c>
      <c r="BI84" s="50">
        <v>6.2515140004999999E-3</v>
      </c>
      <c r="BJ84" s="50" t="s">
        <v>129</v>
      </c>
      <c r="BK84" s="50">
        <v>2.8621205721533301E-6</v>
      </c>
      <c r="BL84" s="50">
        <v>2.5275961939008399E-5</v>
      </c>
      <c r="BM84" s="50" t="s">
        <v>128</v>
      </c>
      <c r="BN84" s="50">
        <v>2.4669936411999998E-7</v>
      </c>
      <c r="BO84" s="50">
        <v>2.1786516607800801E-6</v>
      </c>
      <c r="BP84" s="50" t="s">
        <v>129</v>
      </c>
      <c r="BQ84" s="50">
        <v>2.4669936411999998E-7</v>
      </c>
      <c r="BR84" s="50">
        <v>2.1786516607800801E-6</v>
      </c>
      <c r="BS84" s="50" t="s">
        <v>129</v>
      </c>
      <c r="BT84" s="50"/>
      <c r="BU84" s="50"/>
      <c r="BV84" s="50"/>
      <c r="BW84" s="50"/>
      <c r="BX84" s="50"/>
      <c r="BY84" s="50"/>
      <c r="BZ84" s="50"/>
      <c r="CA84" s="50"/>
      <c r="CB84" s="50"/>
      <c r="CC84" s="50">
        <v>1.8750419162146E-4</v>
      </c>
      <c r="CD84" s="50">
        <v>1.6545492934327501E-3</v>
      </c>
      <c r="CE84" s="50" t="s">
        <v>128</v>
      </c>
      <c r="CF84" s="3" t="s">
        <v>152</v>
      </c>
      <c r="CG84" s="51" t="s">
        <v>178</v>
      </c>
      <c r="CH84" s="52">
        <v>36434</v>
      </c>
      <c r="CI84" s="51" t="s">
        <v>130</v>
      </c>
      <c r="CJ84" s="51" t="s">
        <v>138</v>
      </c>
      <c r="CK84" s="52">
        <v>29221</v>
      </c>
    </row>
    <row r="85" spans="1:146">
      <c r="A85" s="116" t="s">
        <v>122</v>
      </c>
      <c r="B85" s="117">
        <v>7343</v>
      </c>
      <c r="C85" s="116" t="s">
        <v>556</v>
      </c>
      <c r="D85" s="116" t="s">
        <v>225</v>
      </c>
      <c r="E85" s="116" t="s">
        <v>222</v>
      </c>
      <c r="F85" s="118">
        <v>1</v>
      </c>
      <c r="G85" s="116" t="s">
        <v>126</v>
      </c>
      <c r="H85" s="117">
        <v>682</v>
      </c>
      <c r="I85" s="117">
        <v>6900</v>
      </c>
      <c r="J85" s="119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1"/>
      <c r="AK85" s="122"/>
      <c r="AL85" s="65">
        <v>3.2000000000000001E-2</v>
      </c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2"/>
      <c r="BA85" s="120"/>
      <c r="BB85" s="122"/>
      <c r="BC85" s="120"/>
      <c r="BD85" s="120"/>
      <c r="BE85" s="120"/>
      <c r="BF85" s="122"/>
      <c r="BG85" s="122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16" t="s">
        <v>130</v>
      </c>
      <c r="CG85" s="116" t="s">
        <v>131</v>
      </c>
      <c r="CH85" s="123">
        <v>32813</v>
      </c>
      <c r="CI85" s="116" t="s">
        <v>518</v>
      </c>
      <c r="CJ85" s="116" t="s">
        <v>518</v>
      </c>
      <c r="CK85" s="53"/>
      <c r="CL85" s="116" t="s">
        <v>518</v>
      </c>
      <c r="CM85" s="116" t="s">
        <v>518</v>
      </c>
      <c r="CN85" s="53"/>
      <c r="CO85" s="116" t="s">
        <v>518</v>
      </c>
      <c r="CP85" s="116" t="s">
        <v>518</v>
      </c>
      <c r="CQ85" s="53"/>
      <c r="CR85" s="116" t="s">
        <v>518</v>
      </c>
      <c r="CS85" s="116" t="s">
        <v>518</v>
      </c>
      <c r="CT85" s="53"/>
      <c r="CU85" s="116" t="s">
        <v>518</v>
      </c>
      <c r="CV85" s="116" t="s">
        <v>518</v>
      </c>
      <c r="CW85" s="53"/>
      <c r="CX85" s="116" t="s">
        <v>518</v>
      </c>
      <c r="CY85" s="116" t="s">
        <v>518</v>
      </c>
      <c r="CZ85" s="53"/>
      <c r="DA85" s="116" t="s">
        <v>518</v>
      </c>
      <c r="DB85" s="116" t="s">
        <v>518</v>
      </c>
      <c r="DC85" s="53"/>
      <c r="DD85" s="116" t="s">
        <v>518</v>
      </c>
      <c r="DE85" s="116" t="s">
        <v>518</v>
      </c>
      <c r="DF85" s="53"/>
      <c r="DG85" s="116" t="s">
        <v>518</v>
      </c>
      <c r="DH85" s="116" t="s">
        <v>518</v>
      </c>
      <c r="DI85" s="53"/>
      <c r="DJ85" s="116" t="s">
        <v>518</v>
      </c>
      <c r="DK85" s="116" t="s">
        <v>518</v>
      </c>
      <c r="DL85" s="53"/>
      <c r="DM85" s="116" t="s">
        <v>518</v>
      </c>
      <c r="DN85" s="116" t="s">
        <v>518</v>
      </c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</row>
    <row r="86" spans="1:146">
      <c r="A86" s="3" t="s">
        <v>122</v>
      </c>
      <c r="B86" s="3">
        <v>50951</v>
      </c>
      <c r="C86" s="3" t="s">
        <v>453</v>
      </c>
      <c r="D86" s="3" t="s">
        <v>364</v>
      </c>
      <c r="E86" s="3" t="s">
        <v>388</v>
      </c>
      <c r="F86" s="55">
        <v>1</v>
      </c>
      <c r="G86" s="3" t="s">
        <v>177</v>
      </c>
      <c r="H86" s="48">
        <v>60</v>
      </c>
      <c r="I86" s="48">
        <v>700</v>
      </c>
      <c r="J86" s="48">
        <v>616.59612770225203</v>
      </c>
      <c r="K86" s="48">
        <v>58.22</v>
      </c>
      <c r="L86" s="49">
        <v>0.97033333333333305</v>
      </c>
      <c r="M86" s="3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63">
        <v>3.2621515288533298E-2</v>
      </c>
      <c r="AM86" s="50">
        <v>0.34548780499294901</v>
      </c>
      <c r="AN86" s="50" t="s">
        <v>128</v>
      </c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>
        <v>7.6233180676483396E-4</v>
      </c>
      <c r="CD86" s="50">
        <v>8.0737004478780208E-3</v>
      </c>
      <c r="CE86" s="50" t="s">
        <v>128</v>
      </c>
      <c r="CF86" s="3" t="s">
        <v>152</v>
      </c>
      <c r="CG86" s="51" t="s">
        <v>454</v>
      </c>
      <c r="CH86" s="52">
        <v>33970</v>
      </c>
      <c r="CI86" s="51" t="s">
        <v>132</v>
      </c>
      <c r="CJ86" s="51" t="s">
        <v>455</v>
      </c>
      <c r="CK86" s="52">
        <v>33970</v>
      </c>
      <c r="CL86" s="51" t="s">
        <v>130</v>
      </c>
      <c r="CM86" s="51" t="s">
        <v>186</v>
      </c>
      <c r="CN86" s="52">
        <v>33970</v>
      </c>
    </row>
    <row r="87" spans="1:146">
      <c r="A87" s="116" t="s">
        <v>122</v>
      </c>
      <c r="B87" s="117">
        <v>3946</v>
      </c>
      <c r="C87" s="116" t="s">
        <v>545</v>
      </c>
      <c r="D87" s="116" t="s">
        <v>310</v>
      </c>
      <c r="E87" s="116" t="s">
        <v>199</v>
      </c>
      <c r="F87" s="118">
        <v>1</v>
      </c>
      <c r="G87" s="116" t="s">
        <v>126</v>
      </c>
      <c r="H87" s="117">
        <v>190</v>
      </c>
      <c r="I87" s="117">
        <v>1458</v>
      </c>
      <c r="J87" s="119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1"/>
      <c r="AK87" s="122"/>
      <c r="AL87" s="65">
        <v>3.5000000000000003E-2</v>
      </c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2"/>
      <c r="BA87" s="120"/>
      <c r="BB87" s="122"/>
      <c r="BC87" s="120"/>
      <c r="BD87" s="120"/>
      <c r="BE87" s="120"/>
      <c r="BF87" s="122"/>
      <c r="BG87" s="122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2"/>
      <c r="CA87" s="122"/>
      <c r="CB87" s="122"/>
      <c r="CC87" s="120"/>
      <c r="CD87" s="120"/>
      <c r="CE87" s="120"/>
      <c r="CF87" s="116" t="s">
        <v>130</v>
      </c>
      <c r="CG87" s="116" t="s">
        <v>268</v>
      </c>
      <c r="CH87" s="123">
        <v>27912</v>
      </c>
      <c r="CI87" s="116" t="s">
        <v>518</v>
      </c>
      <c r="CJ87" s="116" t="s">
        <v>518</v>
      </c>
      <c r="CK87" s="53"/>
      <c r="CL87" s="116" t="s">
        <v>518</v>
      </c>
      <c r="CM87" s="116" t="s">
        <v>518</v>
      </c>
      <c r="CN87" s="53"/>
      <c r="CO87" s="116" t="s">
        <v>518</v>
      </c>
      <c r="CP87" s="116" t="s">
        <v>518</v>
      </c>
      <c r="CQ87" s="53"/>
      <c r="CR87" s="116" t="s">
        <v>518</v>
      </c>
      <c r="CS87" s="116" t="s">
        <v>518</v>
      </c>
      <c r="CT87" s="53"/>
      <c r="CU87" s="116" t="s">
        <v>518</v>
      </c>
      <c r="CV87" s="116" t="s">
        <v>518</v>
      </c>
      <c r="CW87" s="53"/>
      <c r="CX87" s="116" t="s">
        <v>518</v>
      </c>
      <c r="CY87" s="116" t="s">
        <v>518</v>
      </c>
      <c r="CZ87" s="53"/>
      <c r="DA87" s="116" t="s">
        <v>518</v>
      </c>
      <c r="DB87" s="116" t="s">
        <v>518</v>
      </c>
      <c r="DC87" s="53"/>
      <c r="DD87" s="116" t="s">
        <v>518</v>
      </c>
      <c r="DE87" s="116" t="s">
        <v>518</v>
      </c>
      <c r="DF87" s="53"/>
      <c r="DG87" s="116" t="s">
        <v>518</v>
      </c>
      <c r="DH87" s="116" t="s">
        <v>518</v>
      </c>
      <c r="DI87" s="53"/>
      <c r="DJ87" s="116" t="s">
        <v>518</v>
      </c>
      <c r="DK87" s="116" t="s">
        <v>518</v>
      </c>
      <c r="DL87" s="53"/>
      <c r="DM87" s="116" t="s">
        <v>518</v>
      </c>
      <c r="DN87" s="116" t="s">
        <v>518</v>
      </c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</row>
    <row r="88" spans="1:146">
      <c r="A88" s="3" t="s">
        <v>122</v>
      </c>
      <c r="B88" s="3">
        <v>3287</v>
      </c>
      <c r="C88" s="3" t="s">
        <v>296</v>
      </c>
      <c r="D88" s="3" t="s">
        <v>150</v>
      </c>
      <c r="E88" s="3" t="s">
        <v>297</v>
      </c>
      <c r="F88" s="55">
        <v>1</v>
      </c>
      <c r="G88" s="3" t="s">
        <v>126</v>
      </c>
      <c r="H88" s="48">
        <v>135</v>
      </c>
      <c r="I88" s="48">
        <v>1143.5</v>
      </c>
      <c r="J88" s="48">
        <v>1091.7333333333299</v>
      </c>
      <c r="K88" s="48">
        <v>137.26666666666699</v>
      </c>
      <c r="L88" s="49">
        <v>1.01679012345679</v>
      </c>
      <c r="M88" s="3" t="s">
        <v>142</v>
      </c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63">
        <v>3.5084682275174597E-2</v>
      </c>
      <c r="AM88" s="50">
        <v>0.27918883135473899</v>
      </c>
      <c r="AN88" s="50" t="s">
        <v>128</v>
      </c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3" t="s">
        <v>130</v>
      </c>
      <c r="CG88" s="51" t="s">
        <v>208</v>
      </c>
      <c r="CH88" s="52">
        <v>34060</v>
      </c>
    </row>
    <row r="89" spans="1:146">
      <c r="A89" s="3" t="s">
        <v>122</v>
      </c>
      <c r="B89" s="3">
        <v>10774</v>
      </c>
      <c r="C89" s="3" t="s">
        <v>438</v>
      </c>
      <c r="D89" s="3" t="s">
        <v>303</v>
      </c>
      <c r="E89" s="3" t="s">
        <v>439</v>
      </c>
      <c r="F89" s="55">
        <v>2</v>
      </c>
      <c r="G89" s="3" t="s">
        <v>126</v>
      </c>
      <c r="H89" s="48">
        <v>136</v>
      </c>
      <c r="I89" s="48">
        <v>889</v>
      </c>
      <c r="J89" s="48">
        <v>799.85555555555595</v>
      </c>
      <c r="K89" s="48">
        <v>68.811111111111103</v>
      </c>
      <c r="L89" s="49">
        <v>0.50596405228758201</v>
      </c>
      <c r="M89" s="3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63">
        <v>3.54012112809685E-2</v>
      </c>
      <c r="AM89" s="50">
        <v>0.41172182809804803</v>
      </c>
      <c r="AN89" s="50" t="s">
        <v>128</v>
      </c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>
        <v>1.9444137814808701E-5</v>
      </c>
      <c r="BD89" s="50">
        <v>2.2603818361429401E-4</v>
      </c>
      <c r="BE89" s="50" t="s">
        <v>128</v>
      </c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>
        <v>1.9479675320311202E-6</v>
      </c>
      <c r="CD89" s="50">
        <v>2.2620737625226399E-5</v>
      </c>
      <c r="CE89" s="50" t="s">
        <v>128</v>
      </c>
      <c r="CF89" s="3" t="s">
        <v>130</v>
      </c>
      <c r="CG89" s="51" t="s">
        <v>236</v>
      </c>
      <c r="CH89" s="52">
        <v>33664</v>
      </c>
      <c r="CI89" s="51" t="s">
        <v>130</v>
      </c>
      <c r="CJ89" s="51" t="s">
        <v>236</v>
      </c>
      <c r="CK89" s="52">
        <v>33664</v>
      </c>
      <c r="CL89" s="51" t="s">
        <v>132</v>
      </c>
      <c r="CM89" s="51" t="s">
        <v>159</v>
      </c>
      <c r="CN89" s="52">
        <v>33664</v>
      </c>
      <c r="CO89" s="51" t="s">
        <v>132</v>
      </c>
      <c r="CP89" s="51" t="s">
        <v>159</v>
      </c>
      <c r="CQ89" s="52">
        <v>33664</v>
      </c>
      <c r="CR89" s="51" t="s">
        <v>130</v>
      </c>
      <c r="CS89" s="51" t="s">
        <v>186</v>
      </c>
      <c r="CT89" s="52">
        <v>33664</v>
      </c>
      <c r="CU89" s="51" t="s">
        <v>130</v>
      </c>
      <c r="CV89" s="51" t="s">
        <v>186</v>
      </c>
      <c r="CW89" s="52">
        <v>33664</v>
      </c>
    </row>
    <row r="90" spans="1:146">
      <c r="A90" s="3" t="s">
        <v>122</v>
      </c>
      <c r="B90" s="3">
        <v>10774</v>
      </c>
      <c r="C90" s="3" t="s">
        <v>438</v>
      </c>
      <c r="D90" s="3" t="s">
        <v>303</v>
      </c>
      <c r="E90" s="3" t="s">
        <v>439</v>
      </c>
      <c r="F90" s="126" t="s">
        <v>561</v>
      </c>
      <c r="G90" s="3" t="s">
        <v>126</v>
      </c>
      <c r="H90" s="48">
        <v>136</v>
      </c>
      <c r="I90" s="48">
        <v>889</v>
      </c>
      <c r="J90" s="48">
        <v>799.85555555555595</v>
      </c>
      <c r="K90" s="48">
        <v>68.811111111111103</v>
      </c>
      <c r="L90" s="49">
        <v>0.50596405228758201</v>
      </c>
      <c r="M90" s="3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63">
        <v>3.54012112809685E-2</v>
      </c>
      <c r="AM90" s="50">
        <v>0.41172182809804803</v>
      </c>
      <c r="AN90" s="50" t="s">
        <v>128</v>
      </c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>
        <v>1.9444137814808701E-5</v>
      </c>
      <c r="BD90" s="50">
        <v>2.2603818361429401E-4</v>
      </c>
      <c r="BE90" s="50" t="s">
        <v>128</v>
      </c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>
        <v>1.9479675320311202E-6</v>
      </c>
      <c r="CD90" s="50">
        <v>2.2620737625226399E-5</v>
      </c>
      <c r="CE90" s="50" t="s">
        <v>128</v>
      </c>
      <c r="CF90" s="3" t="s">
        <v>130</v>
      </c>
      <c r="CG90" s="51" t="s">
        <v>236</v>
      </c>
      <c r="CH90" s="52">
        <v>33664</v>
      </c>
      <c r="CI90" s="51" t="s">
        <v>130</v>
      </c>
      <c r="CJ90" s="51" t="s">
        <v>236</v>
      </c>
      <c r="CK90" s="52">
        <v>33664</v>
      </c>
      <c r="CL90" s="51" t="s">
        <v>132</v>
      </c>
      <c r="CM90" s="51" t="s">
        <v>159</v>
      </c>
      <c r="CN90" s="52">
        <v>33664</v>
      </c>
      <c r="CO90" s="51" t="s">
        <v>132</v>
      </c>
      <c r="CP90" s="51" t="s">
        <v>159</v>
      </c>
      <c r="CQ90" s="52">
        <v>33664</v>
      </c>
      <c r="CR90" s="51" t="s">
        <v>130</v>
      </c>
      <c r="CS90" s="51" t="s">
        <v>186</v>
      </c>
      <c r="CT90" s="52">
        <v>33664</v>
      </c>
      <c r="CU90" s="51" t="s">
        <v>130</v>
      </c>
      <c r="CV90" s="51" t="s">
        <v>186</v>
      </c>
      <c r="CW90" s="52">
        <v>33664</v>
      </c>
    </row>
    <row r="91" spans="1:146">
      <c r="A91" s="3" t="s">
        <v>122</v>
      </c>
      <c r="B91" s="3">
        <v>10002</v>
      </c>
      <c r="C91" s="3" t="s">
        <v>386</v>
      </c>
      <c r="D91" s="3" t="s">
        <v>387</v>
      </c>
      <c r="E91" s="3" t="s">
        <v>388</v>
      </c>
      <c r="F91" s="55">
        <v>1</v>
      </c>
      <c r="G91" s="3" t="s">
        <v>177</v>
      </c>
      <c r="H91" s="48">
        <v>117</v>
      </c>
      <c r="I91" s="48">
        <v>1052</v>
      </c>
      <c r="J91" s="48">
        <v>1185</v>
      </c>
      <c r="K91" s="48">
        <v>103.28111947350099</v>
      </c>
      <c r="L91" s="49">
        <v>0.88274461088462297</v>
      </c>
      <c r="M91" s="3" t="s">
        <v>142</v>
      </c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63">
        <v>3.5533333333333299E-2</v>
      </c>
      <c r="AM91" s="50">
        <v>0.42991543655453701</v>
      </c>
      <c r="AN91" s="50" t="s">
        <v>128</v>
      </c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>
        <v>1.9872202478773898E-6</v>
      </c>
      <c r="BD91" s="50">
        <v>2.27860173237778E-5</v>
      </c>
      <c r="BE91" s="50" t="s">
        <v>128</v>
      </c>
      <c r="BF91" s="50"/>
      <c r="BG91" s="50"/>
      <c r="BH91" s="50"/>
      <c r="BI91" s="50">
        <v>2.0000000000000001E-4</v>
      </c>
      <c r="BJ91" s="50" t="s">
        <v>129</v>
      </c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>
        <v>1.5380505361709399E-3</v>
      </c>
      <c r="CA91" s="50">
        <v>1.7629760206970001E-2</v>
      </c>
      <c r="CB91" s="50" t="s">
        <v>128</v>
      </c>
      <c r="CC91" s="50"/>
      <c r="CD91" s="50"/>
      <c r="CE91" s="50"/>
      <c r="CF91" s="3" t="s">
        <v>152</v>
      </c>
      <c r="CG91" s="51" t="s">
        <v>178</v>
      </c>
      <c r="CH91" s="52">
        <v>33239</v>
      </c>
      <c r="CI91" s="51" t="s">
        <v>130</v>
      </c>
      <c r="CJ91" s="51" t="s">
        <v>237</v>
      </c>
      <c r="CK91" s="52">
        <v>33239</v>
      </c>
    </row>
    <row r="92" spans="1:146">
      <c r="A92" s="3" t="s">
        <v>122</v>
      </c>
      <c r="B92" s="3">
        <v>54634</v>
      </c>
      <c r="C92" s="3" t="s">
        <v>472</v>
      </c>
      <c r="D92" s="3" t="s">
        <v>277</v>
      </c>
      <c r="E92" s="3" t="s">
        <v>136</v>
      </c>
      <c r="F92" s="55">
        <v>1</v>
      </c>
      <c r="G92" s="3" t="s">
        <v>177</v>
      </c>
      <c r="H92" s="48">
        <v>99.2</v>
      </c>
      <c r="I92" s="48">
        <v>1300</v>
      </c>
      <c r="J92" s="48">
        <v>1249.2666666666701</v>
      </c>
      <c r="K92" s="48">
        <v>117.95777181470601</v>
      </c>
      <c r="L92" s="49">
        <v>1.1890904416804999</v>
      </c>
      <c r="M92" s="3" t="s">
        <v>397</v>
      </c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63">
        <v>3.6388043111879299E-2</v>
      </c>
      <c r="AM92" s="50">
        <v>0.38537833180088299</v>
      </c>
      <c r="AN92" s="50" t="s">
        <v>128</v>
      </c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>
        <v>5.2966666666666696E-6</v>
      </c>
      <c r="BD92" s="50">
        <v>5.6095914744010001E-5</v>
      </c>
      <c r="BE92" s="50" t="s">
        <v>128</v>
      </c>
      <c r="BF92" s="50"/>
      <c r="BG92" s="50"/>
      <c r="BH92" s="50"/>
      <c r="BI92" s="50">
        <v>3.0000000000000001E-3</v>
      </c>
      <c r="BJ92" s="50" t="s">
        <v>129</v>
      </c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>
        <v>1.51411441813487E-3</v>
      </c>
      <c r="CD92" s="50">
        <v>1.60356765221592E-2</v>
      </c>
      <c r="CE92" s="50" t="s">
        <v>128</v>
      </c>
      <c r="CF92" s="3" t="s">
        <v>130</v>
      </c>
      <c r="CG92" s="51" t="s">
        <v>186</v>
      </c>
      <c r="CH92" s="52">
        <v>33117</v>
      </c>
    </row>
    <row r="93" spans="1:146">
      <c r="A93" s="3" t="s">
        <v>122</v>
      </c>
      <c r="B93" s="3">
        <v>602</v>
      </c>
      <c r="C93" s="3" t="s">
        <v>187</v>
      </c>
      <c r="D93" s="3" t="s">
        <v>188</v>
      </c>
      <c r="E93" s="3" t="s">
        <v>189</v>
      </c>
      <c r="F93" s="55">
        <v>1</v>
      </c>
      <c r="G93" s="3" t="s">
        <v>126</v>
      </c>
      <c r="H93" s="48">
        <v>690</v>
      </c>
      <c r="I93" s="48">
        <v>6700</v>
      </c>
      <c r="J93" s="48">
        <v>6429</v>
      </c>
      <c r="K93" s="48">
        <v>607.03654010091896</v>
      </c>
      <c r="L93" s="49">
        <v>0.87976310159553495</v>
      </c>
      <c r="M93" s="3" t="s">
        <v>142</v>
      </c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63">
        <v>3.6887621566212302E-2</v>
      </c>
      <c r="AM93" s="50">
        <v>0.39066926516442102</v>
      </c>
      <c r="AN93" s="50" t="s">
        <v>128</v>
      </c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>
        <v>6.1850745070299903E-4</v>
      </c>
      <c r="CD93" s="50">
        <v>6.5504860710831501E-3</v>
      </c>
      <c r="CE93" s="50" t="s">
        <v>128</v>
      </c>
      <c r="CF93" s="3" t="s">
        <v>152</v>
      </c>
      <c r="CG93" s="51" t="s">
        <v>190</v>
      </c>
      <c r="CI93" s="51" t="s">
        <v>152</v>
      </c>
      <c r="CJ93" s="51" t="s">
        <v>153</v>
      </c>
      <c r="CL93" s="51" t="s">
        <v>130</v>
      </c>
      <c r="CM93" s="51" t="s">
        <v>191</v>
      </c>
      <c r="CO93" s="51" t="s">
        <v>170</v>
      </c>
      <c r="CP93" s="51" t="s">
        <v>185</v>
      </c>
      <c r="CR93" s="51" t="s">
        <v>170</v>
      </c>
      <c r="CS93" s="51" t="s">
        <v>192</v>
      </c>
      <c r="CT93" s="52">
        <v>40210</v>
      </c>
      <c r="CU93" s="51" t="s">
        <v>130</v>
      </c>
      <c r="CV93" s="51" t="s">
        <v>193</v>
      </c>
      <c r="CW93" s="52">
        <v>40210</v>
      </c>
      <c r="CX93" s="51" t="s">
        <v>132</v>
      </c>
      <c r="CY93" s="51" t="s">
        <v>194</v>
      </c>
      <c r="CZ93" s="52">
        <v>40210</v>
      </c>
    </row>
    <row r="94" spans="1:146">
      <c r="A94" s="3" t="s">
        <v>122</v>
      </c>
      <c r="B94" s="3">
        <v>10676</v>
      </c>
      <c r="C94" s="3" t="s">
        <v>428</v>
      </c>
      <c r="D94" s="3" t="s">
        <v>277</v>
      </c>
      <c r="E94" s="3" t="s">
        <v>158</v>
      </c>
      <c r="F94" s="55">
        <v>1</v>
      </c>
      <c r="G94" s="3" t="s">
        <v>126</v>
      </c>
      <c r="H94" s="48">
        <v>135</v>
      </c>
      <c r="I94" s="48">
        <v>550</v>
      </c>
      <c r="J94" s="48">
        <v>501.13864160333299</v>
      </c>
      <c r="K94" s="48">
        <v>47.318318106978097</v>
      </c>
      <c r="L94" s="49">
        <v>0.35050606005168899</v>
      </c>
      <c r="M94" s="3" t="s">
        <v>142</v>
      </c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63">
        <v>3.7197311409790802E-2</v>
      </c>
      <c r="AM94" s="50">
        <v>0.39394912703902102</v>
      </c>
      <c r="AN94" s="50" t="s">
        <v>128</v>
      </c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>
        <v>7.4997698095999998E-6</v>
      </c>
      <c r="BD94" s="50">
        <v>7.9428530114352804E-5</v>
      </c>
      <c r="BE94" s="50" t="s">
        <v>129</v>
      </c>
      <c r="BF94" s="50"/>
      <c r="BG94" s="50"/>
      <c r="BH94" s="50"/>
      <c r="BI94" s="50">
        <v>2.2509095435666701E-3</v>
      </c>
      <c r="BJ94" s="50" t="s">
        <v>128</v>
      </c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>
        <v>2.4857485937684201E-3</v>
      </c>
      <c r="CD94" s="50">
        <v>2.6326055605615298E-2</v>
      </c>
      <c r="CE94" s="50" t="s">
        <v>128</v>
      </c>
      <c r="CF94" s="3" t="s">
        <v>152</v>
      </c>
      <c r="CG94" s="51" t="s">
        <v>178</v>
      </c>
      <c r="CI94" s="51" t="s">
        <v>130</v>
      </c>
      <c r="CJ94" s="51" t="s">
        <v>138</v>
      </c>
      <c r="CL94" s="51" t="s">
        <v>132</v>
      </c>
    </row>
    <row r="95" spans="1:146">
      <c r="A95" s="3" t="s">
        <v>122</v>
      </c>
      <c r="B95" s="3">
        <v>2480</v>
      </c>
      <c r="C95" s="3" t="s">
        <v>256</v>
      </c>
      <c r="D95" s="3" t="s">
        <v>257</v>
      </c>
      <c r="E95" s="3" t="s">
        <v>222</v>
      </c>
      <c r="F95" s="55">
        <v>1</v>
      </c>
      <c r="G95" s="3" t="s">
        <v>126</v>
      </c>
      <c r="H95" s="48">
        <v>242.3</v>
      </c>
      <c r="I95" s="48">
        <v>2535</v>
      </c>
      <c r="J95" s="48">
        <v>2251.5</v>
      </c>
      <c r="K95" s="48">
        <v>242.57</v>
      </c>
      <c r="L95" s="49">
        <v>1.0011143210895601</v>
      </c>
      <c r="M95" s="3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63">
        <v>3.8561763176734397E-2</v>
      </c>
      <c r="AM95" s="50">
        <v>0.35792090459025899</v>
      </c>
      <c r="AN95" s="50" t="s">
        <v>128</v>
      </c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>
        <v>4.4784649271104901E-5</v>
      </c>
      <c r="BD95" s="50">
        <v>4.15670717114571E-4</v>
      </c>
      <c r="BE95" s="50" t="s">
        <v>128</v>
      </c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3" t="s">
        <v>130</v>
      </c>
      <c r="CG95" s="51" t="s">
        <v>138</v>
      </c>
      <c r="CH95" s="52">
        <v>32021</v>
      </c>
    </row>
    <row r="96" spans="1:146" s="125" customFormat="1">
      <c r="A96" s="3" t="s">
        <v>122</v>
      </c>
      <c r="B96" s="3">
        <v>10641</v>
      </c>
      <c r="C96" s="3" t="s">
        <v>416</v>
      </c>
      <c r="D96" s="3" t="s">
        <v>277</v>
      </c>
      <c r="E96" s="3" t="s">
        <v>125</v>
      </c>
      <c r="F96" s="55">
        <v>1</v>
      </c>
      <c r="G96" s="3" t="s">
        <v>177</v>
      </c>
      <c r="H96" s="48">
        <v>49</v>
      </c>
      <c r="I96" s="48">
        <v>560</v>
      </c>
      <c r="J96" s="48">
        <v>496.75</v>
      </c>
      <c r="K96" s="48">
        <v>46.903935494654199</v>
      </c>
      <c r="L96" s="49">
        <v>0.95722317336028895</v>
      </c>
      <c r="M96" s="3" t="s">
        <v>417</v>
      </c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63">
        <v>3.9469432330436198E-2</v>
      </c>
      <c r="AM96" s="50"/>
      <c r="AN96" s="50" t="s">
        <v>128</v>
      </c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>
        <v>1.9900000000000001E-4</v>
      </c>
      <c r="BD96" s="50">
        <v>2.10756835130107E-3</v>
      </c>
      <c r="BE96" s="50" t="s">
        <v>129</v>
      </c>
      <c r="BF96" s="50"/>
      <c r="BG96" s="50"/>
      <c r="BH96" s="50"/>
      <c r="BI96" s="50">
        <v>8.6100000000000006E-5</v>
      </c>
      <c r="BJ96" s="50" t="s">
        <v>129</v>
      </c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>
        <v>4.7083975591250498E-4</v>
      </c>
      <c r="CD96" s="50"/>
      <c r="CE96" s="50" t="s">
        <v>128</v>
      </c>
      <c r="CF96" s="3" t="s">
        <v>152</v>
      </c>
      <c r="CG96" s="51" t="s">
        <v>178</v>
      </c>
      <c r="CH96" s="51"/>
      <c r="CI96" s="51" t="s">
        <v>130</v>
      </c>
      <c r="CJ96" s="51" t="s">
        <v>193</v>
      </c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</row>
    <row r="97" spans="1:146">
      <c r="A97" s="3" t="s">
        <v>122</v>
      </c>
      <c r="B97" s="3">
        <v>50611</v>
      </c>
      <c r="C97" s="3" t="s">
        <v>444</v>
      </c>
      <c r="D97" s="3" t="s">
        <v>277</v>
      </c>
      <c r="E97" s="3" t="s">
        <v>125</v>
      </c>
      <c r="F97" s="55">
        <v>1</v>
      </c>
      <c r="G97" s="3" t="s">
        <v>177</v>
      </c>
      <c r="H97" s="48">
        <v>36</v>
      </c>
      <c r="I97" s="48">
        <v>615</v>
      </c>
      <c r="J97" s="48">
        <v>443.66666666666703</v>
      </c>
      <c r="K97" s="48">
        <v>33.0168606106106</v>
      </c>
      <c r="L97" s="49">
        <v>0.91713501696140598</v>
      </c>
      <c r="M97" s="3" t="s">
        <v>397</v>
      </c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63">
        <v>3.9722557354481797E-2</v>
      </c>
      <c r="AM97" s="50">
        <v>0.53377499516943006</v>
      </c>
      <c r="AN97" s="50" t="s">
        <v>128</v>
      </c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>
        <v>4.1999999999999997E-3</v>
      </c>
      <c r="BJ97" s="50" t="s">
        <v>128</v>
      </c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>
        <v>1.3735355152652701E-3</v>
      </c>
      <c r="CD97" s="50">
        <v>1.8456991741067699E-2</v>
      </c>
      <c r="CE97" s="50" t="s">
        <v>128</v>
      </c>
      <c r="CF97" s="3" t="s">
        <v>130</v>
      </c>
      <c r="CG97" s="51" t="s">
        <v>186</v>
      </c>
      <c r="CH97" s="52">
        <v>32112</v>
      </c>
    </row>
    <row r="98" spans="1:146">
      <c r="A98" s="116" t="s">
        <v>122</v>
      </c>
      <c r="B98" s="117">
        <v>2709</v>
      </c>
      <c r="C98" s="116" t="s">
        <v>533</v>
      </c>
      <c r="D98" s="116" t="s">
        <v>261</v>
      </c>
      <c r="E98" s="116" t="s">
        <v>535</v>
      </c>
      <c r="F98" s="118">
        <v>1</v>
      </c>
      <c r="G98" s="116" t="s">
        <v>126</v>
      </c>
      <c r="H98" s="117">
        <v>260</v>
      </c>
      <c r="I98" s="117">
        <v>2412</v>
      </c>
      <c r="J98" s="119"/>
      <c r="K98" s="120"/>
      <c r="L98" s="120"/>
      <c r="M98" s="120"/>
      <c r="N98" s="122"/>
      <c r="O98" s="120"/>
      <c r="P98" s="122"/>
      <c r="Q98" s="122"/>
      <c r="R98" s="120"/>
      <c r="S98" s="122"/>
      <c r="T98" s="122"/>
      <c r="U98" s="120"/>
      <c r="V98" s="122"/>
      <c r="W98" s="120"/>
      <c r="X98" s="120"/>
      <c r="Y98" s="120"/>
      <c r="Z98" s="122"/>
      <c r="AA98" s="120"/>
      <c r="AB98" s="122"/>
      <c r="AC98" s="122"/>
      <c r="AD98" s="120"/>
      <c r="AE98" s="122"/>
      <c r="AF98" s="122"/>
      <c r="AG98" s="120"/>
      <c r="AH98" s="122"/>
      <c r="AI98" s="120"/>
      <c r="AJ98" s="124"/>
      <c r="AK98" s="122"/>
      <c r="AL98" s="65">
        <v>0.04</v>
      </c>
      <c r="AM98" s="120"/>
      <c r="AN98" s="122"/>
      <c r="AO98" s="122"/>
      <c r="AP98" s="120"/>
      <c r="AQ98" s="122"/>
      <c r="AR98" s="120"/>
      <c r="AS98" s="120"/>
      <c r="AT98" s="122"/>
      <c r="AU98" s="120"/>
      <c r="AV98" s="122"/>
      <c r="AW98" s="122"/>
      <c r="AX98" s="120"/>
      <c r="AY98" s="122"/>
      <c r="AZ98" s="122"/>
      <c r="BA98" s="122"/>
      <c r="BB98" s="122"/>
      <c r="BC98" s="122"/>
      <c r="BD98" s="120"/>
      <c r="BE98" s="122"/>
      <c r="BF98" s="122"/>
      <c r="BG98" s="122"/>
      <c r="BH98" s="122"/>
      <c r="BI98" s="120"/>
      <c r="BJ98" s="122"/>
      <c r="BK98" s="122"/>
      <c r="BL98" s="120"/>
      <c r="BM98" s="122"/>
      <c r="BN98" s="122"/>
      <c r="BO98" s="120"/>
      <c r="BP98" s="122"/>
      <c r="BQ98" s="120"/>
      <c r="BR98" s="120"/>
      <c r="BS98" s="120"/>
      <c r="BT98" s="120"/>
      <c r="BU98" s="120"/>
      <c r="BV98" s="120"/>
      <c r="BW98" s="120"/>
      <c r="BX98" s="120"/>
      <c r="BY98" s="120"/>
      <c r="BZ98" s="122"/>
      <c r="CA98" s="122"/>
      <c r="CB98" s="122"/>
      <c r="CC98" s="120"/>
      <c r="CD98" s="120"/>
      <c r="CE98" s="120"/>
      <c r="CF98" s="116" t="s">
        <v>152</v>
      </c>
      <c r="CG98" s="116" t="s">
        <v>178</v>
      </c>
      <c r="CH98" s="123">
        <v>39160</v>
      </c>
      <c r="CI98" s="116" t="s">
        <v>130</v>
      </c>
      <c r="CJ98" s="116" t="s">
        <v>138</v>
      </c>
      <c r="CK98" s="123">
        <v>27729</v>
      </c>
      <c r="CL98" s="116" t="s">
        <v>518</v>
      </c>
      <c r="CM98" s="116" t="s">
        <v>518</v>
      </c>
      <c r="CN98" s="53"/>
      <c r="CO98" s="116" t="s">
        <v>518</v>
      </c>
      <c r="CP98" s="116" t="s">
        <v>518</v>
      </c>
      <c r="CQ98" s="53"/>
      <c r="CR98" s="116" t="s">
        <v>518</v>
      </c>
      <c r="CS98" s="116" t="s">
        <v>518</v>
      </c>
      <c r="CT98" s="53"/>
      <c r="CU98" s="116" t="s">
        <v>518</v>
      </c>
      <c r="CV98" s="116" t="s">
        <v>518</v>
      </c>
      <c r="CW98" s="53"/>
      <c r="CX98" s="116" t="s">
        <v>518</v>
      </c>
      <c r="CY98" s="116" t="s">
        <v>518</v>
      </c>
      <c r="CZ98" s="53"/>
      <c r="DA98" s="116" t="s">
        <v>518</v>
      </c>
      <c r="DB98" s="116" t="s">
        <v>518</v>
      </c>
      <c r="DC98" s="53"/>
      <c r="DD98" s="116" t="s">
        <v>518</v>
      </c>
      <c r="DE98" s="116" t="s">
        <v>518</v>
      </c>
      <c r="DF98" s="53"/>
      <c r="DG98" s="116" t="s">
        <v>518</v>
      </c>
      <c r="DH98" s="116" t="s">
        <v>518</v>
      </c>
      <c r="DI98" s="53"/>
      <c r="DJ98" s="116" t="s">
        <v>518</v>
      </c>
      <c r="DK98" s="116" t="s">
        <v>518</v>
      </c>
      <c r="DL98" s="53"/>
      <c r="DM98" s="116" t="s">
        <v>518</v>
      </c>
      <c r="DN98" s="116" t="s">
        <v>518</v>
      </c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</row>
    <row r="99" spans="1:146">
      <c r="A99" s="116" t="s">
        <v>122</v>
      </c>
      <c r="B99" s="117">
        <v>6041</v>
      </c>
      <c r="C99" s="116" t="s">
        <v>330</v>
      </c>
      <c r="D99" s="116" t="s">
        <v>234</v>
      </c>
      <c r="E99" s="116" t="s">
        <v>334</v>
      </c>
      <c r="F99" s="118">
        <v>1</v>
      </c>
      <c r="G99" s="116" t="s">
        <v>177</v>
      </c>
      <c r="H99" s="117">
        <v>300</v>
      </c>
      <c r="I99" s="117">
        <v>2500</v>
      </c>
      <c r="J99" s="119"/>
      <c r="K99" s="122"/>
      <c r="L99" s="120"/>
      <c r="M99" s="122"/>
      <c r="N99" s="122"/>
      <c r="O99" s="120"/>
      <c r="P99" s="122"/>
      <c r="Q99" s="122"/>
      <c r="R99" s="120"/>
      <c r="S99" s="122"/>
      <c r="T99" s="122"/>
      <c r="U99" s="120"/>
      <c r="V99" s="122"/>
      <c r="W99" s="122"/>
      <c r="X99" s="120"/>
      <c r="Y99" s="122"/>
      <c r="Z99" s="122"/>
      <c r="AA99" s="120"/>
      <c r="AB99" s="122"/>
      <c r="AC99" s="122"/>
      <c r="AD99" s="120"/>
      <c r="AE99" s="122"/>
      <c r="AF99" s="122"/>
      <c r="AG99" s="120"/>
      <c r="AH99" s="122"/>
      <c r="AI99" s="120"/>
      <c r="AJ99" s="124"/>
      <c r="AK99" s="122"/>
      <c r="AL99" s="65">
        <v>4.0111111111111097E-2</v>
      </c>
      <c r="AM99" s="120"/>
      <c r="AN99" s="122"/>
      <c r="AO99" s="122"/>
      <c r="AP99" s="120"/>
      <c r="AQ99" s="122"/>
      <c r="AR99" s="120"/>
      <c r="AS99" s="120"/>
      <c r="AT99" s="122"/>
      <c r="AU99" s="120"/>
      <c r="AV99" s="122"/>
      <c r="AW99" s="122"/>
      <c r="AX99" s="120"/>
      <c r="AY99" s="122"/>
      <c r="AZ99" s="122"/>
      <c r="BA99" s="122"/>
      <c r="BB99" s="122"/>
      <c r="BC99" s="122"/>
      <c r="BD99" s="120"/>
      <c r="BE99" s="122"/>
      <c r="BF99" s="120"/>
      <c r="BG99" s="120"/>
      <c r="BH99" s="122"/>
      <c r="BI99" s="120"/>
      <c r="BJ99" s="122"/>
      <c r="BK99" s="122"/>
      <c r="BL99" s="120"/>
      <c r="BM99" s="122"/>
      <c r="BN99" s="122"/>
      <c r="BO99" s="120"/>
      <c r="BP99" s="122"/>
      <c r="BQ99" s="120"/>
      <c r="BR99" s="120"/>
      <c r="BS99" s="120"/>
      <c r="BT99" s="120"/>
      <c r="BU99" s="120"/>
      <c r="BV99" s="120"/>
      <c r="BW99" s="120"/>
      <c r="BX99" s="120"/>
      <c r="BY99" s="120"/>
      <c r="BZ99" s="122"/>
      <c r="CA99" s="122"/>
      <c r="CB99" s="122"/>
      <c r="CC99" s="120"/>
      <c r="CD99" s="120"/>
      <c r="CE99" s="120"/>
      <c r="CF99" s="116" t="s">
        <v>152</v>
      </c>
      <c r="CG99" s="116" t="s">
        <v>178</v>
      </c>
      <c r="CH99" s="123">
        <v>38412</v>
      </c>
      <c r="CI99" s="116" t="s">
        <v>132</v>
      </c>
      <c r="CJ99" s="116" t="s">
        <v>335</v>
      </c>
      <c r="CK99" s="123">
        <v>38412</v>
      </c>
      <c r="CL99" s="116" t="s">
        <v>130</v>
      </c>
      <c r="CM99" s="116" t="s">
        <v>336</v>
      </c>
      <c r="CN99" s="123">
        <v>38412</v>
      </c>
      <c r="CO99" s="116" t="s">
        <v>518</v>
      </c>
      <c r="CP99" s="116" t="s">
        <v>518</v>
      </c>
      <c r="CQ99" s="53"/>
      <c r="CR99" s="116" t="s">
        <v>518</v>
      </c>
      <c r="CS99" s="116" t="s">
        <v>518</v>
      </c>
      <c r="CT99" s="53"/>
      <c r="CU99" s="116" t="s">
        <v>518</v>
      </c>
      <c r="CV99" s="116" t="s">
        <v>518</v>
      </c>
      <c r="CW99" s="53"/>
      <c r="CX99" s="116" t="s">
        <v>518</v>
      </c>
      <c r="CY99" s="116" t="s">
        <v>518</v>
      </c>
      <c r="CZ99" s="53"/>
      <c r="DA99" s="116" t="s">
        <v>518</v>
      </c>
      <c r="DB99" s="116" t="s">
        <v>518</v>
      </c>
      <c r="DC99" s="53"/>
      <c r="DD99" s="116" t="s">
        <v>518</v>
      </c>
      <c r="DE99" s="116" t="s">
        <v>518</v>
      </c>
      <c r="DF99" s="53"/>
      <c r="DG99" s="116" t="s">
        <v>518</v>
      </c>
      <c r="DH99" s="116" t="s">
        <v>518</v>
      </c>
      <c r="DI99" s="53"/>
      <c r="DJ99" s="116" t="s">
        <v>518</v>
      </c>
      <c r="DK99" s="116" t="s">
        <v>518</v>
      </c>
      <c r="DL99" s="53"/>
      <c r="DM99" s="116" t="s">
        <v>518</v>
      </c>
      <c r="DN99" s="116" t="s">
        <v>518</v>
      </c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</row>
    <row r="100" spans="1:146">
      <c r="A100" s="3" t="s">
        <v>122</v>
      </c>
      <c r="B100" s="3">
        <v>3845</v>
      </c>
      <c r="C100" s="3" t="s">
        <v>305</v>
      </c>
      <c r="D100" s="3" t="s">
        <v>306</v>
      </c>
      <c r="E100" s="3" t="s">
        <v>308</v>
      </c>
      <c r="F100" s="55">
        <v>1</v>
      </c>
      <c r="G100" s="3" t="s">
        <v>126</v>
      </c>
      <c r="H100" s="48">
        <v>567</v>
      </c>
      <c r="I100" s="48">
        <v>7743</v>
      </c>
      <c r="J100" s="48"/>
      <c r="K100" s="48"/>
      <c r="L100" s="49"/>
      <c r="M100" s="3" t="s">
        <v>137</v>
      </c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63">
        <v>4.0833333333333298E-2</v>
      </c>
      <c r="AM100" s="50"/>
      <c r="AN100" s="50" t="s">
        <v>128</v>
      </c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3" t="s">
        <v>130</v>
      </c>
      <c r="CG100" s="51" t="s">
        <v>268</v>
      </c>
      <c r="CH100" s="52">
        <v>26268</v>
      </c>
      <c r="CI100" s="51" t="s">
        <v>132</v>
      </c>
      <c r="CJ100" s="51" t="s">
        <v>133</v>
      </c>
      <c r="CK100" s="52">
        <v>37165</v>
      </c>
    </row>
    <row r="101" spans="1:146">
      <c r="A101" s="3" t="s">
        <v>122</v>
      </c>
      <c r="B101" s="3">
        <v>10043</v>
      </c>
      <c r="C101" s="3" t="s">
        <v>389</v>
      </c>
      <c r="D101" s="3" t="s">
        <v>390</v>
      </c>
      <c r="E101" s="3" t="s">
        <v>391</v>
      </c>
      <c r="F101" s="55">
        <v>1</v>
      </c>
      <c r="G101" s="3" t="s">
        <v>126</v>
      </c>
      <c r="H101" s="48">
        <v>241.7</v>
      </c>
      <c r="I101" s="48">
        <v>2116</v>
      </c>
      <c r="J101" s="48">
        <v>1680.29</v>
      </c>
      <c r="K101" s="48">
        <v>177.683333333333</v>
      </c>
      <c r="L101" s="49">
        <v>0.73513998069231801</v>
      </c>
      <c r="M101" s="3" t="s">
        <v>142</v>
      </c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63">
        <v>4.1233730831614197E-2</v>
      </c>
      <c r="AM101" s="50">
        <v>0.38993317087920298</v>
      </c>
      <c r="AN101" s="50" t="s">
        <v>128</v>
      </c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>
        <v>7.8544495999706203E-7</v>
      </c>
      <c r="BD101" s="50">
        <v>7.4276820851709797E-6</v>
      </c>
      <c r="BE101" s="50" t="s">
        <v>128</v>
      </c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>
        <v>2.77499553053828E-4</v>
      </c>
      <c r="CD101" s="50">
        <v>2.62421756308498E-3</v>
      </c>
      <c r="CE101" s="50" t="s">
        <v>128</v>
      </c>
      <c r="CF101" s="3" t="s">
        <v>152</v>
      </c>
      <c r="CG101" s="51" t="s">
        <v>153</v>
      </c>
      <c r="CH101" s="52">
        <v>34578</v>
      </c>
      <c r="CI101" s="51" t="s">
        <v>132</v>
      </c>
      <c r="CJ101" s="51" t="s">
        <v>159</v>
      </c>
      <c r="CK101" s="52">
        <v>34578</v>
      </c>
      <c r="CL101" s="51" t="s">
        <v>130</v>
      </c>
      <c r="CM101" s="51" t="s">
        <v>237</v>
      </c>
      <c r="CN101" s="52">
        <v>34578</v>
      </c>
    </row>
    <row r="102" spans="1:146">
      <c r="A102" s="3" t="s">
        <v>122</v>
      </c>
      <c r="B102" s="3">
        <v>52007</v>
      </c>
      <c r="C102" s="3" t="s">
        <v>457</v>
      </c>
      <c r="D102" s="3" t="s">
        <v>303</v>
      </c>
      <c r="E102" s="3" t="s">
        <v>439</v>
      </c>
      <c r="F102" s="55">
        <v>2</v>
      </c>
      <c r="G102" s="3" t="s">
        <v>126</v>
      </c>
      <c r="H102" s="48">
        <v>152</v>
      </c>
      <c r="I102" s="48">
        <v>1834</v>
      </c>
      <c r="J102" s="48">
        <v>1083.581537795</v>
      </c>
      <c r="K102" s="48">
        <v>102.313514951052</v>
      </c>
      <c r="L102" s="49">
        <v>0.67311522994112905</v>
      </c>
      <c r="M102" s="3" t="s">
        <v>142</v>
      </c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63">
        <v>4.3517511481149997E-2</v>
      </c>
      <c r="AM102" s="50">
        <v>0.46088507500026499</v>
      </c>
      <c r="AN102" s="50" t="s">
        <v>128</v>
      </c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>
        <v>5.7200000000000003E-4</v>
      </c>
      <c r="BJ102" s="50" t="s">
        <v>129</v>
      </c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>
        <v>2.7971581262436801E-4</v>
      </c>
      <c r="CD102" s="50">
        <v>2.96241303540492E-3</v>
      </c>
      <c r="CE102" s="50" t="s">
        <v>128</v>
      </c>
      <c r="CF102" s="3" t="s">
        <v>132</v>
      </c>
      <c r="CG102" s="51" t="s">
        <v>159</v>
      </c>
      <c r="CH102" s="52">
        <v>33909</v>
      </c>
      <c r="CI102" s="51" t="s">
        <v>132</v>
      </c>
      <c r="CJ102" s="51" t="s">
        <v>159</v>
      </c>
      <c r="CK102" s="52">
        <v>33909</v>
      </c>
      <c r="CL102" s="51" t="s">
        <v>130</v>
      </c>
      <c r="CM102" s="51" t="s">
        <v>186</v>
      </c>
      <c r="CN102" s="52">
        <v>33909</v>
      </c>
      <c r="CO102" s="51" t="s">
        <v>130</v>
      </c>
      <c r="CP102" s="51" t="s">
        <v>186</v>
      </c>
      <c r="CQ102" s="52">
        <v>33909</v>
      </c>
    </row>
    <row r="103" spans="1:146">
      <c r="A103" s="3" t="s">
        <v>122</v>
      </c>
      <c r="B103" s="3">
        <v>52007</v>
      </c>
      <c r="C103" s="3" t="s">
        <v>457</v>
      </c>
      <c r="D103" s="3" t="s">
        <v>303</v>
      </c>
      <c r="E103" s="3" t="s">
        <v>439</v>
      </c>
      <c r="F103" s="126" t="s">
        <v>561</v>
      </c>
      <c r="G103" s="3" t="s">
        <v>126</v>
      </c>
      <c r="H103" s="48">
        <v>152</v>
      </c>
      <c r="I103" s="48">
        <v>1834</v>
      </c>
      <c r="J103" s="48">
        <v>1083.581537795</v>
      </c>
      <c r="K103" s="48">
        <v>102.313514951052</v>
      </c>
      <c r="L103" s="49">
        <v>0.67311522994112905</v>
      </c>
      <c r="M103" s="3" t="s">
        <v>142</v>
      </c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63">
        <v>4.3517511481149997E-2</v>
      </c>
      <c r="AM103" s="50">
        <v>0.46088507500026499</v>
      </c>
      <c r="AN103" s="50" t="s">
        <v>128</v>
      </c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>
        <v>5.7200000000000003E-4</v>
      </c>
      <c r="BJ103" s="50" t="s">
        <v>129</v>
      </c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>
        <v>2.7971581262436801E-4</v>
      </c>
      <c r="CD103" s="50">
        <v>2.96241303540492E-3</v>
      </c>
      <c r="CE103" s="50" t="s">
        <v>128</v>
      </c>
      <c r="CF103" s="3" t="s">
        <v>132</v>
      </c>
      <c r="CG103" s="51" t="s">
        <v>159</v>
      </c>
      <c r="CH103" s="52">
        <v>33909</v>
      </c>
      <c r="CI103" s="51" t="s">
        <v>132</v>
      </c>
      <c r="CJ103" s="51" t="s">
        <v>159</v>
      </c>
      <c r="CK103" s="52">
        <v>33909</v>
      </c>
      <c r="CL103" s="51" t="s">
        <v>130</v>
      </c>
      <c r="CM103" s="51" t="s">
        <v>186</v>
      </c>
      <c r="CN103" s="52">
        <v>33909</v>
      </c>
      <c r="CO103" s="51" t="s">
        <v>130</v>
      </c>
      <c r="CP103" s="51" t="s">
        <v>186</v>
      </c>
      <c r="CQ103" s="52">
        <v>33909</v>
      </c>
    </row>
    <row r="104" spans="1:146">
      <c r="A104" s="3" t="s">
        <v>122</v>
      </c>
      <c r="B104" s="3">
        <v>1082</v>
      </c>
      <c r="C104" s="3" t="s">
        <v>224</v>
      </c>
      <c r="D104" s="3" t="s">
        <v>225</v>
      </c>
      <c r="E104" s="3" t="s">
        <v>222</v>
      </c>
      <c r="F104" s="55">
        <v>1</v>
      </c>
      <c r="G104" s="3" t="s">
        <v>126</v>
      </c>
      <c r="H104" s="48">
        <v>850</v>
      </c>
      <c r="I104" s="48">
        <v>7675</v>
      </c>
      <c r="J104" s="48">
        <v>7243.6522222222202</v>
      </c>
      <c r="K104" s="48">
        <v>865.51209843159097</v>
      </c>
      <c r="L104" s="49">
        <v>1.0182495275665799</v>
      </c>
      <c r="M104" s="3" t="s">
        <v>137</v>
      </c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63">
        <v>4.3833333333333301E-2</v>
      </c>
      <c r="AM104" s="50"/>
      <c r="AN104" s="50" t="s">
        <v>128</v>
      </c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>
        <v>3.9205970149000001E-3</v>
      </c>
      <c r="BD104" s="50">
        <v>3.2899488565119803E-2</v>
      </c>
      <c r="BE104" s="50" t="s">
        <v>129</v>
      </c>
      <c r="BF104" s="50"/>
      <c r="BG104" s="50"/>
      <c r="BH104" s="50"/>
      <c r="BI104" s="50">
        <v>3.9205970149000001E-3</v>
      </c>
      <c r="BJ104" s="50" t="s">
        <v>129</v>
      </c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>
        <v>6.1139504881419198E-4</v>
      </c>
      <c r="CD104" s="50">
        <v>5.0899427775226202E-3</v>
      </c>
      <c r="CE104" s="50" t="s">
        <v>128</v>
      </c>
      <c r="CF104" s="3" t="s">
        <v>152</v>
      </c>
      <c r="CG104" s="51" t="s">
        <v>153</v>
      </c>
      <c r="CH104" s="52">
        <v>39114</v>
      </c>
      <c r="CI104" s="51" t="s">
        <v>170</v>
      </c>
      <c r="CJ104" s="51" t="s">
        <v>185</v>
      </c>
      <c r="CK104" s="52">
        <v>39114</v>
      </c>
      <c r="CL104" s="51" t="s">
        <v>132</v>
      </c>
      <c r="CM104" s="51" t="s">
        <v>226</v>
      </c>
      <c r="CN104" s="52">
        <v>39114</v>
      </c>
      <c r="CO104" s="51" t="s">
        <v>130</v>
      </c>
      <c r="CP104" s="51" t="s">
        <v>186</v>
      </c>
      <c r="CQ104" s="52">
        <v>39114</v>
      </c>
    </row>
    <row r="105" spans="1:146">
      <c r="A105" s="3" t="s">
        <v>122</v>
      </c>
      <c r="B105" s="3">
        <v>10566</v>
      </c>
      <c r="C105" s="3" t="s">
        <v>411</v>
      </c>
      <c r="D105" s="3" t="s">
        <v>390</v>
      </c>
      <c r="E105" s="3" t="s">
        <v>412</v>
      </c>
      <c r="F105" s="55">
        <v>1</v>
      </c>
      <c r="G105" s="3" t="s">
        <v>126</v>
      </c>
      <c r="H105" s="48">
        <v>285</v>
      </c>
      <c r="I105" s="48">
        <v>1387</v>
      </c>
      <c r="J105" s="48">
        <v>1466.9</v>
      </c>
      <c r="K105" s="48">
        <v>77</v>
      </c>
      <c r="L105" s="49">
        <v>0.27017543859649101</v>
      </c>
      <c r="M105" s="3" t="s">
        <v>142</v>
      </c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63">
        <v>4.3873937881191399E-2</v>
      </c>
      <c r="AM105" s="50">
        <v>0.83582700620674999</v>
      </c>
      <c r="AN105" s="50" t="s">
        <v>128</v>
      </c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>
        <v>7.8507741485420597E-7</v>
      </c>
      <c r="BD105" s="50">
        <v>1.49562345435017E-5</v>
      </c>
      <c r="BE105" s="50" t="s">
        <v>128</v>
      </c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>
        <v>3.0915652030081501E-4</v>
      </c>
      <c r="CD105" s="50">
        <v>5.8896324627177197E-3</v>
      </c>
      <c r="CE105" s="50" t="s">
        <v>128</v>
      </c>
      <c r="CF105" s="3" t="s">
        <v>152</v>
      </c>
      <c r="CG105" s="51" t="s">
        <v>153</v>
      </c>
      <c r="CH105" s="52">
        <v>34394</v>
      </c>
      <c r="CI105" s="51" t="s">
        <v>132</v>
      </c>
      <c r="CJ105" s="51" t="s">
        <v>159</v>
      </c>
      <c r="CK105" s="52">
        <v>34394</v>
      </c>
      <c r="CL105" s="51" t="s">
        <v>130</v>
      </c>
      <c r="CM105" s="51" t="s">
        <v>237</v>
      </c>
      <c r="CN105" s="52">
        <v>34394</v>
      </c>
    </row>
    <row r="106" spans="1:146">
      <c r="A106" s="3" t="s">
        <v>122</v>
      </c>
      <c r="B106" s="3">
        <v>7097</v>
      </c>
      <c r="C106" s="3" t="s">
        <v>372</v>
      </c>
      <c r="D106" s="3" t="s">
        <v>147</v>
      </c>
      <c r="E106" s="3" t="s">
        <v>136</v>
      </c>
      <c r="F106" s="55">
        <v>1</v>
      </c>
      <c r="G106" s="3" t="s">
        <v>126</v>
      </c>
      <c r="H106" s="48">
        <v>580</v>
      </c>
      <c r="I106" s="48">
        <v>6361</v>
      </c>
      <c r="J106" s="48">
        <v>5619.5022459269903</v>
      </c>
      <c r="K106" s="48">
        <v>530.60245768499999</v>
      </c>
      <c r="L106" s="49">
        <v>0.91483182359482795</v>
      </c>
      <c r="M106" s="3" t="s">
        <v>142</v>
      </c>
      <c r="N106" s="50">
        <v>2.0800000000000001E-7</v>
      </c>
      <c r="O106" s="50"/>
      <c r="P106" s="50" t="s">
        <v>129</v>
      </c>
      <c r="Q106" s="50">
        <v>2.6300000000000001E-7</v>
      </c>
      <c r="R106" s="50"/>
      <c r="S106" s="50" t="s">
        <v>129</v>
      </c>
      <c r="T106" s="50">
        <v>2.0800000000000001E-7</v>
      </c>
      <c r="U106" s="50"/>
      <c r="V106" s="50" t="s">
        <v>129</v>
      </c>
      <c r="W106" s="50">
        <v>2.0800000000000001E-7</v>
      </c>
      <c r="X106" s="50"/>
      <c r="Y106" s="50" t="s">
        <v>129</v>
      </c>
      <c r="Z106" s="50">
        <v>2.0800000000000001E-7</v>
      </c>
      <c r="AA106" s="50"/>
      <c r="AB106" s="50" t="s">
        <v>129</v>
      </c>
      <c r="AC106" s="50">
        <v>2.0800000000000001E-7</v>
      </c>
      <c r="AD106" s="50"/>
      <c r="AE106" s="50" t="s">
        <v>129</v>
      </c>
      <c r="AF106" s="50">
        <v>2.05E-7</v>
      </c>
      <c r="AG106" s="50"/>
      <c r="AH106" s="50" t="s">
        <v>129</v>
      </c>
      <c r="AI106" s="50">
        <v>2.0800000000000001E-7</v>
      </c>
      <c r="AJ106" s="50"/>
      <c r="AK106" s="50" t="s">
        <v>129</v>
      </c>
      <c r="AL106" s="63">
        <v>4.4582745592888703E-2</v>
      </c>
      <c r="AM106" s="50"/>
      <c r="AN106" s="50" t="s">
        <v>128</v>
      </c>
      <c r="AO106" s="50">
        <v>2.0800000000000001E-7</v>
      </c>
      <c r="AP106" s="50"/>
      <c r="AQ106" s="50" t="s">
        <v>129</v>
      </c>
      <c r="AR106" s="50">
        <v>2.0800000000000001E-7</v>
      </c>
      <c r="AS106" s="50"/>
      <c r="AT106" s="50" t="s">
        <v>129</v>
      </c>
      <c r="AU106" s="50"/>
      <c r="AV106" s="50"/>
      <c r="AW106" s="50">
        <v>2.1799999999999999E-7</v>
      </c>
      <c r="AX106" s="50"/>
      <c r="AY106" s="50" t="s">
        <v>129</v>
      </c>
      <c r="AZ106" s="50">
        <v>2.0800000000000001E-7</v>
      </c>
      <c r="BA106" s="50"/>
      <c r="BB106" s="50" t="s">
        <v>129</v>
      </c>
      <c r="BC106" s="50">
        <v>6.1589789173007902E-6</v>
      </c>
      <c r="BD106" s="50">
        <v>6.5228487650420403E-5</v>
      </c>
      <c r="BE106" s="50" t="s">
        <v>128</v>
      </c>
      <c r="BF106" s="50">
        <v>2.0800000000000001E-7</v>
      </c>
      <c r="BG106" s="50"/>
      <c r="BH106" s="50" t="s">
        <v>129</v>
      </c>
      <c r="BI106" s="50"/>
      <c r="BJ106" s="50"/>
      <c r="BK106" s="50">
        <v>4.1699999999999999E-7</v>
      </c>
      <c r="BL106" s="50"/>
      <c r="BM106" s="50" t="s">
        <v>129</v>
      </c>
      <c r="BN106" s="50">
        <v>3.3799999999999998E-7</v>
      </c>
      <c r="BO106" s="50"/>
      <c r="BP106" s="50" t="s">
        <v>129</v>
      </c>
      <c r="BQ106" s="50">
        <v>2.0800000000000001E-7</v>
      </c>
      <c r="BR106" s="50"/>
      <c r="BS106" s="50" t="s">
        <v>129</v>
      </c>
      <c r="BT106" s="50"/>
      <c r="BU106" s="50"/>
      <c r="BV106" s="50"/>
      <c r="BW106" s="50"/>
      <c r="BX106" s="50"/>
      <c r="BY106" s="50"/>
      <c r="BZ106" s="50"/>
      <c r="CA106" s="50"/>
      <c r="CB106" s="50"/>
      <c r="CC106" s="50">
        <v>1.4037054035816201E-4</v>
      </c>
      <c r="CD106" s="50">
        <v>1.4866357201703099E-3</v>
      </c>
      <c r="CE106" s="50" t="s">
        <v>128</v>
      </c>
      <c r="CF106" s="3" t="s">
        <v>130</v>
      </c>
      <c r="CG106" s="51" t="s">
        <v>237</v>
      </c>
      <c r="CH106" s="52">
        <v>33786</v>
      </c>
      <c r="CI106" s="51" t="s">
        <v>132</v>
      </c>
      <c r="CJ106" s="51" t="s">
        <v>133</v>
      </c>
      <c r="CK106" s="52">
        <v>33939</v>
      </c>
    </row>
    <row r="107" spans="1:146">
      <c r="A107" s="3" t="s">
        <v>122</v>
      </c>
      <c r="B107" s="3">
        <v>50974</v>
      </c>
      <c r="C107" s="3" t="s">
        <v>456</v>
      </c>
      <c r="D107" s="3" t="s">
        <v>277</v>
      </c>
      <c r="E107" s="3" t="s">
        <v>409</v>
      </c>
      <c r="F107" s="55">
        <v>2</v>
      </c>
      <c r="G107" s="3" t="s">
        <v>177</v>
      </c>
      <c r="H107" s="48">
        <v>194</v>
      </c>
      <c r="I107" s="48">
        <v>1250</v>
      </c>
      <c r="J107" s="48">
        <v>1212.3333333333301</v>
      </c>
      <c r="K107" s="48">
        <v>175.12849926200599</v>
      </c>
      <c r="L107" s="49">
        <v>0.90272422300002897</v>
      </c>
      <c r="M107" s="3" t="s">
        <v>397</v>
      </c>
      <c r="N107" s="50">
        <v>1.35E-7</v>
      </c>
      <c r="O107" s="50">
        <v>9.3010663504171005E-7</v>
      </c>
      <c r="P107" s="50" t="s">
        <v>129</v>
      </c>
      <c r="Q107" s="50">
        <v>1.35E-7</v>
      </c>
      <c r="R107" s="50">
        <v>9.3010663504171005E-7</v>
      </c>
      <c r="S107" s="50" t="s">
        <v>129</v>
      </c>
      <c r="T107" s="50">
        <v>1.35E-7</v>
      </c>
      <c r="U107" s="50">
        <v>9.3010663504171005E-7</v>
      </c>
      <c r="V107" s="50" t="s">
        <v>129</v>
      </c>
      <c r="W107" s="50">
        <v>1.35E-7</v>
      </c>
      <c r="X107" s="50">
        <v>9.3010663504171005E-7</v>
      </c>
      <c r="Y107" s="50" t="s">
        <v>129</v>
      </c>
      <c r="Z107" s="50">
        <v>1.35E-7</v>
      </c>
      <c r="AA107" s="50">
        <v>9.3010663504171005E-7</v>
      </c>
      <c r="AB107" s="50" t="s">
        <v>129</v>
      </c>
      <c r="AC107" s="50">
        <v>1.35E-7</v>
      </c>
      <c r="AD107" s="50">
        <v>9.3010663504171005E-7</v>
      </c>
      <c r="AE107" s="50" t="s">
        <v>129</v>
      </c>
      <c r="AF107" s="50">
        <v>1.35E-7</v>
      </c>
      <c r="AG107" s="50">
        <v>9.3010663504171005E-7</v>
      </c>
      <c r="AH107" s="50" t="s">
        <v>129</v>
      </c>
      <c r="AI107" s="50">
        <v>1.35E-7</v>
      </c>
      <c r="AJ107" s="50">
        <v>9.3010663504171005E-7</v>
      </c>
      <c r="AK107" s="50" t="s">
        <v>129</v>
      </c>
      <c r="AL107" s="63">
        <v>4.5633095075672703E-2</v>
      </c>
      <c r="AM107" s="50">
        <v>0.33002826122446699</v>
      </c>
      <c r="AN107" s="50" t="s">
        <v>128</v>
      </c>
      <c r="AO107" s="50">
        <v>1.35E-7</v>
      </c>
      <c r="AP107" s="50">
        <v>9.3010663504171005E-7</v>
      </c>
      <c r="AQ107" s="50" t="s">
        <v>129</v>
      </c>
      <c r="AR107" s="50">
        <v>1.35E-7</v>
      </c>
      <c r="AS107" s="50">
        <v>9.3010663504171005E-7</v>
      </c>
      <c r="AT107" s="50" t="s">
        <v>129</v>
      </c>
      <c r="AU107" s="50">
        <v>6.6499999999999999E-6</v>
      </c>
      <c r="AV107" s="50" t="s">
        <v>129</v>
      </c>
      <c r="AW107" s="50">
        <v>1.35E-7</v>
      </c>
      <c r="AX107" s="50">
        <v>9.3010663504171005E-7</v>
      </c>
      <c r="AY107" s="50" t="s">
        <v>129</v>
      </c>
      <c r="AZ107" s="50">
        <v>1.35E-7</v>
      </c>
      <c r="BA107" s="50">
        <v>9.3010663504171005E-7</v>
      </c>
      <c r="BB107" s="50" t="s">
        <v>129</v>
      </c>
      <c r="BC107" s="50"/>
      <c r="BD107" s="50"/>
      <c r="BE107" s="50"/>
      <c r="BF107" s="50">
        <v>1.35E-7</v>
      </c>
      <c r="BG107" s="50">
        <v>9.3010663504171005E-7</v>
      </c>
      <c r="BH107" s="50" t="s">
        <v>129</v>
      </c>
      <c r="BI107" s="50"/>
      <c r="BJ107" s="50"/>
      <c r="BK107" s="50">
        <v>3.3099999999999999E-7</v>
      </c>
      <c r="BL107" s="50">
        <v>2.28048367554671E-6</v>
      </c>
      <c r="BM107" s="50" t="s">
        <v>129</v>
      </c>
      <c r="BN107" s="50">
        <v>1.35E-7</v>
      </c>
      <c r="BO107" s="50">
        <v>9.3010663504171005E-7</v>
      </c>
      <c r="BP107" s="50" t="s">
        <v>129</v>
      </c>
      <c r="BQ107" s="50">
        <v>1.35E-7</v>
      </c>
      <c r="BR107" s="50">
        <v>9.3010663504171005E-7</v>
      </c>
      <c r="BS107" s="50" t="s">
        <v>129</v>
      </c>
      <c r="BT107" s="50"/>
      <c r="BU107" s="50"/>
      <c r="BV107" s="50"/>
      <c r="BW107" s="50"/>
      <c r="BX107" s="50"/>
      <c r="BY107" s="50"/>
      <c r="BZ107" s="50">
        <v>1.4118656501031399E-4</v>
      </c>
      <c r="CA107" s="50">
        <v>1.0192859485527101E-3</v>
      </c>
      <c r="CB107" s="50" t="s">
        <v>128</v>
      </c>
      <c r="CC107" s="50"/>
      <c r="CD107" s="50"/>
      <c r="CE107" s="50"/>
      <c r="CF107" s="3" t="s">
        <v>152</v>
      </c>
      <c r="CG107" s="51" t="s">
        <v>178</v>
      </c>
      <c r="CH107" s="52">
        <v>36312</v>
      </c>
      <c r="CI107" s="51" t="s">
        <v>152</v>
      </c>
      <c r="CJ107" s="51" t="s">
        <v>178</v>
      </c>
      <c r="CK107" s="52">
        <v>36312</v>
      </c>
      <c r="CL107" s="51" t="s">
        <v>130</v>
      </c>
      <c r="CM107" s="51" t="s">
        <v>186</v>
      </c>
      <c r="CN107" s="52">
        <v>34121</v>
      </c>
      <c r="CO107" s="51" t="s">
        <v>130</v>
      </c>
      <c r="CP107" s="51" t="s">
        <v>186</v>
      </c>
      <c r="CQ107" s="52">
        <v>34121</v>
      </c>
      <c r="CR107" s="51" t="s">
        <v>132</v>
      </c>
      <c r="CS107" s="51" t="s">
        <v>226</v>
      </c>
      <c r="CT107" s="52">
        <v>34121</v>
      </c>
      <c r="CU107" s="51" t="s">
        <v>132</v>
      </c>
      <c r="CV107" s="51" t="s">
        <v>226</v>
      </c>
      <c r="CW107" s="52">
        <v>34121</v>
      </c>
    </row>
    <row r="108" spans="1:146">
      <c r="A108" s="3" t="s">
        <v>122</v>
      </c>
      <c r="B108" s="3">
        <v>50974</v>
      </c>
      <c r="C108" s="3" t="s">
        <v>456</v>
      </c>
      <c r="D108" s="3" t="s">
        <v>277</v>
      </c>
      <c r="E108" s="3" t="s">
        <v>409</v>
      </c>
      <c r="F108" s="126" t="s">
        <v>561</v>
      </c>
      <c r="G108" s="3" t="s">
        <v>177</v>
      </c>
      <c r="H108" s="48">
        <v>194</v>
      </c>
      <c r="I108" s="48">
        <v>1250</v>
      </c>
      <c r="J108" s="48">
        <v>1212.3333333333301</v>
      </c>
      <c r="K108" s="48">
        <v>175.12849926200599</v>
      </c>
      <c r="L108" s="49">
        <v>0.90272422300002897</v>
      </c>
      <c r="M108" s="3" t="s">
        <v>397</v>
      </c>
      <c r="N108" s="50">
        <v>1.35E-7</v>
      </c>
      <c r="O108" s="50">
        <v>9.3010663504171005E-7</v>
      </c>
      <c r="P108" s="50" t="s">
        <v>129</v>
      </c>
      <c r="Q108" s="50">
        <v>1.35E-7</v>
      </c>
      <c r="R108" s="50">
        <v>9.3010663504171005E-7</v>
      </c>
      <c r="S108" s="50" t="s">
        <v>129</v>
      </c>
      <c r="T108" s="50">
        <v>1.35E-7</v>
      </c>
      <c r="U108" s="50">
        <v>9.3010663504171005E-7</v>
      </c>
      <c r="V108" s="50" t="s">
        <v>129</v>
      </c>
      <c r="W108" s="50">
        <v>1.35E-7</v>
      </c>
      <c r="X108" s="50">
        <v>9.3010663504171005E-7</v>
      </c>
      <c r="Y108" s="50" t="s">
        <v>129</v>
      </c>
      <c r="Z108" s="50">
        <v>1.35E-7</v>
      </c>
      <c r="AA108" s="50">
        <v>9.3010663504171005E-7</v>
      </c>
      <c r="AB108" s="50" t="s">
        <v>129</v>
      </c>
      <c r="AC108" s="50">
        <v>1.35E-7</v>
      </c>
      <c r="AD108" s="50">
        <v>9.3010663504171005E-7</v>
      </c>
      <c r="AE108" s="50" t="s">
        <v>129</v>
      </c>
      <c r="AF108" s="50">
        <v>1.35E-7</v>
      </c>
      <c r="AG108" s="50">
        <v>9.3010663504171005E-7</v>
      </c>
      <c r="AH108" s="50" t="s">
        <v>129</v>
      </c>
      <c r="AI108" s="50">
        <v>1.35E-7</v>
      </c>
      <c r="AJ108" s="50">
        <v>9.3010663504171005E-7</v>
      </c>
      <c r="AK108" s="50" t="s">
        <v>129</v>
      </c>
      <c r="AL108" s="63">
        <v>4.5633095075672703E-2</v>
      </c>
      <c r="AM108" s="50">
        <v>0.33002826122446699</v>
      </c>
      <c r="AN108" s="50" t="s">
        <v>128</v>
      </c>
      <c r="AO108" s="50">
        <v>1.35E-7</v>
      </c>
      <c r="AP108" s="50">
        <v>9.3010663504171005E-7</v>
      </c>
      <c r="AQ108" s="50" t="s">
        <v>129</v>
      </c>
      <c r="AR108" s="50">
        <v>1.35E-7</v>
      </c>
      <c r="AS108" s="50">
        <v>9.3010663504171005E-7</v>
      </c>
      <c r="AT108" s="50" t="s">
        <v>129</v>
      </c>
      <c r="AU108" s="50">
        <v>6.6499999999999999E-6</v>
      </c>
      <c r="AV108" s="50" t="s">
        <v>129</v>
      </c>
      <c r="AW108" s="50">
        <v>1.35E-7</v>
      </c>
      <c r="AX108" s="50">
        <v>9.3010663504171005E-7</v>
      </c>
      <c r="AY108" s="50" t="s">
        <v>129</v>
      </c>
      <c r="AZ108" s="50">
        <v>1.35E-7</v>
      </c>
      <c r="BA108" s="50">
        <v>9.3010663504171005E-7</v>
      </c>
      <c r="BB108" s="50" t="s">
        <v>129</v>
      </c>
      <c r="BC108" s="50"/>
      <c r="BD108" s="50"/>
      <c r="BE108" s="50"/>
      <c r="BF108" s="50">
        <v>1.35E-7</v>
      </c>
      <c r="BG108" s="50">
        <v>9.3010663504171005E-7</v>
      </c>
      <c r="BH108" s="50" t="s">
        <v>129</v>
      </c>
      <c r="BI108" s="50"/>
      <c r="BJ108" s="50"/>
      <c r="BK108" s="50">
        <v>3.3099999999999999E-7</v>
      </c>
      <c r="BL108" s="50">
        <v>2.28048367554671E-6</v>
      </c>
      <c r="BM108" s="50" t="s">
        <v>129</v>
      </c>
      <c r="BN108" s="50">
        <v>1.35E-7</v>
      </c>
      <c r="BO108" s="50">
        <v>9.3010663504171005E-7</v>
      </c>
      <c r="BP108" s="50" t="s">
        <v>129</v>
      </c>
      <c r="BQ108" s="50">
        <v>1.35E-7</v>
      </c>
      <c r="BR108" s="50">
        <v>9.3010663504171005E-7</v>
      </c>
      <c r="BS108" s="50" t="s">
        <v>129</v>
      </c>
      <c r="BT108" s="50"/>
      <c r="BU108" s="50"/>
      <c r="BV108" s="50"/>
      <c r="BW108" s="50"/>
      <c r="BX108" s="50"/>
      <c r="BY108" s="50"/>
      <c r="BZ108" s="50">
        <v>1.4118656501031399E-4</v>
      </c>
      <c r="CA108" s="50">
        <v>1.0192859485527101E-3</v>
      </c>
      <c r="CB108" s="50" t="s">
        <v>128</v>
      </c>
      <c r="CC108" s="50"/>
      <c r="CD108" s="50"/>
      <c r="CE108" s="50"/>
      <c r="CF108" s="3" t="s">
        <v>152</v>
      </c>
      <c r="CG108" s="51" t="s">
        <v>178</v>
      </c>
      <c r="CH108" s="52">
        <v>36312</v>
      </c>
      <c r="CI108" s="51" t="s">
        <v>152</v>
      </c>
      <c r="CJ108" s="51" t="s">
        <v>178</v>
      </c>
      <c r="CK108" s="52">
        <v>36312</v>
      </c>
      <c r="CL108" s="51" t="s">
        <v>130</v>
      </c>
      <c r="CM108" s="51" t="s">
        <v>186</v>
      </c>
      <c r="CN108" s="52">
        <v>34121</v>
      </c>
      <c r="CO108" s="51" t="s">
        <v>130</v>
      </c>
      <c r="CP108" s="51" t="s">
        <v>186</v>
      </c>
      <c r="CQ108" s="52">
        <v>34121</v>
      </c>
      <c r="CR108" s="51" t="s">
        <v>132</v>
      </c>
      <c r="CS108" s="51" t="s">
        <v>226</v>
      </c>
      <c r="CT108" s="52">
        <v>34121</v>
      </c>
      <c r="CU108" s="51" t="s">
        <v>132</v>
      </c>
      <c r="CV108" s="51" t="s">
        <v>226</v>
      </c>
      <c r="CW108" s="52">
        <v>34121</v>
      </c>
    </row>
    <row r="109" spans="1:146">
      <c r="A109" s="116" t="s">
        <v>122</v>
      </c>
      <c r="B109" s="117">
        <v>6068</v>
      </c>
      <c r="C109" s="116" t="s">
        <v>549</v>
      </c>
      <c r="D109" s="116" t="s">
        <v>231</v>
      </c>
      <c r="E109" s="116" t="s">
        <v>174</v>
      </c>
      <c r="F109" s="118">
        <v>1</v>
      </c>
      <c r="G109" s="116" t="s">
        <v>126</v>
      </c>
      <c r="H109" s="117">
        <v>783</v>
      </c>
      <c r="I109" s="117">
        <v>7815</v>
      </c>
      <c r="J109" s="119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4"/>
      <c r="AK109" s="122"/>
      <c r="AL109" s="65">
        <v>4.6399999999999997E-2</v>
      </c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2"/>
      <c r="BG109" s="122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2"/>
      <c r="CA109" s="122"/>
      <c r="CB109" s="122"/>
      <c r="CC109" s="120"/>
      <c r="CD109" s="120"/>
      <c r="CE109" s="120"/>
      <c r="CF109" s="116" t="s">
        <v>130</v>
      </c>
      <c r="CG109" s="116" t="s">
        <v>138</v>
      </c>
      <c r="CH109" s="123">
        <v>30437</v>
      </c>
      <c r="CI109" s="116" t="s">
        <v>132</v>
      </c>
      <c r="CJ109" s="116" t="s">
        <v>133</v>
      </c>
      <c r="CK109" s="123">
        <v>30437</v>
      </c>
      <c r="CL109" s="116" t="s">
        <v>518</v>
      </c>
      <c r="CM109" s="116" t="s">
        <v>518</v>
      </c>
      <c r="CN109" s="53"/>
      <c r="CO109" s="116" t="s">
        <v>518</v>
      </c>
      <c r="CP109" s="116" t="s">
        <v>518</v>
      </c>
      <c r="CQ109" s="53"/>
      <c r="CR109" s="116" t="s">
        <v>518</v>
      </c>
      <c r="CS109" s="116" t="s">
        <v>518</v>
      </c>
      <c r="CT109" s="53"/>
      <c r="CU109" s="116" t="s">
        <v>518</v>
      </c>
      <c r="CV109" s="116" t="s">
        <v>518</v>
      </c>
      <c r="CW109" s="53"/>
      <c r="CX109" s="116" t="s">
        <v>518</v>
      </c>
      <c r="CY109" s="116" t="s">
        <v>518</v>
      </c>
      <c r="CZ109" s="53"/>
      <c r="DA109" s="116" t="s">
        <v>518</v>
      </c>
      <c r="DB109" s="116" t="s">
        <v>518</v>
      </c>
      <c r="DC109" s="53"/>
      <c r="DD109" s="116" t="s">
        <v>518</v>
      </c>
      <c r="DE109" s="116" t="s">
        <v>518</v>
      </c>
      <c r="DF109" s="53"/>
      <c r="DG109" s="116" t="s">
        <v>518</v>
      </c>
      <c r="DH109" s="116" t="s">
        <v>518</v>
      </c>
      <c r="DI109" s="53"/>
      <c r="DJ109" s="116" t="s">
        <v>518</v>
      </c>
      <c r="DK109" s="116" t="s">
        <v>518</v>
      </c>
      <c r="DL109" s="53"/>
      <c r="DM109" s="116" t="s">
        <v>518</v>
      </c>
      <c r="DN109" s="116" t="s">
        <v>518</v>
      </c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</row>
    <row r="110" spans="1:146">
      <c r="A110" s="3" t="s">
        <v>122</v>
      </c>
      <c r="B110" s="3">
        <v>55479</v>
      </c>
      <c r="C110" s="3" t="s">
        <v>478</v>
      </c>
      <c r="D110" s="3" t="s">
        <v>380</v>
      </c>
      <c r="E110" s="3" t="s">
        <v>479</v>
      </c>
      <c r="F110" s="55">
        <v>1</v>
      </c>
      <c r="G110" s="3" t="s">
        <v>126</v>
      </c>
      <c r="H110" s="48">
        <v>91</v>
      </c>
      <c r="I110" s="48">
        <v>1053</v>
      </c>
      <c r="J110" s="48">
        <v>1049.0333333333299</v>
      </c>
      <c r="K110" s="48">
        <v>95.018372579496898</v>
      </c>
      <c r="L110" s="49">
        <v>1.04415794043403</v>
      </c>
      <c r="M110" s="3" t="s">
        <v>137</v>
      </c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63">
        <v>4.6975376689896202E-2</v>
      </c>
      <c r="AM110" s="50">
        <v>0.516560470366623</v>
      </c>
      <c r="AN110" s="50" t="s">
        <v>128</v>
      </c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>
        <v>5.9333333333333297E-4</v>
      </c>
      <c r="BD110" s="50">
        <v>6.6233648412996901E-3</v>
      </c>
      <c r="BE110" s="50" t="s">
        <v>128</v>
      </c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>
        <v>1.3111616868232E-2</v>
      </c>
      <c r="CD110" s="50">
        <v>0.143978472407188</v>
      </c>
      <c r="CE110" s="50" t="s">
        <v>128</v>
      </c>
      <c r="CF110" s="3" t="s">
        <v>152</v>
      </c>
      <c r="CG110" s="51" t="s">
        <v>153</v>
      </c>
      <c r="CH110" s="52">
        <v>37712</v>
      </c>
      <c r="CI110" s="51" t="s">
        <v>132</v>
      </c>
      <c r="CJ110" s="51" t="s">
        <v>159</v>
      </c>
      <c r="CK110" s="52">
        <v>37712</v>
      </c>
      <c r="CL110" s="51" t="s">
        <v>130</v>
      </c>
      <c r="CM110" s="51" t="s">
        <v>186</v>
      </c>
      <c r="CN110" s="52">
        <v>37712</v>
      </c>
    </row>
    <row r="111" spans="1:146">
      <c r="A111" s="3" t="s">
        <v>122</v>
      </c>
      <c r="B111" s="3">
        <v>7213</v>
      </c>
      <c r="C111" s="3" t="s">
        <v>376</v>
      </c>
      <c r="D111" s="3" t="s">
        <v>303</v>
      </c>
      <c r="E111" s="3" t="s">
        <v>199</v>
      </c>
      <c r="F111" s="55">
        <v>1</v>
      </c>
      <c r="G111" s="3" t="s">
        <v>126</v>
      </c>
      <c r="H111" s="48">
        <v>434</v>
      </c>
      <c r="I111" s="48">
        <v>5041</v>
      </c>
      <c r="J111" s="48">
        <v>4463.3993820015903</v>
      </c>
      <c r="K111" s="48">
        <v>454.234344570215</v>
      </c>
      <c r="L111" s="49">
        <v>1.0466229137562599</v>
      </c>
      <c r="M111" s="3" t="s">
        <v>142</v>
      </c>
      <c r="N111" s="50">
        <v>1.8575745789000001E-9</v>
      </c>
      <c r="O111" s="50">
        <v>1.8246122599970601E-8</v>
      </c>
      <c r="P111" s="50" t="s">
        <v>128</v>
      </c>
      <c r="Q111" s="50">
        <v>2.1603108500333298E-9</v>
      </c>
      <c r="R111" s="50">
        <v>2.1219765317361602E-8</v>
      </c>
      <c r="S111" s="50" t="s">
        <v>128</v>
      </c>
      <c r="T111" s="50">
        <v>1.4539450370333299E-9</v>
      </c>
      <c r="U111" s="50">
        <v>1.42814505003823E-8</v>
      </c>
      <c r="V111" s="50" t="s">
        <v>128</v>
      </c>
      <c r="W111" s="50">
        <v>2.1052256229899999E-9</v>
      </c>
      <c r="X111" s="50">
        <v>2.0678687819049201E-8</v>
      </c>
      <c r="Y111" s="50" t="s">
        <v>128</v>
      </c>
      <c r="Z111" s="50">
        <v>5.4848735643E-10</v>
      </c>
      <c r="AA111" s="50">
        <v>5.3875454927262401E-9</v>
      </c>
      <c r="AB111" s="50" t="s">
        <v>128</v>
      </c>
      <c r="AC111" s="50">
        <v>1.2652395671333299E-9</v>
      </c>
      <c r="AD111" s="50">
        <v>1.24278812395889E-8</v>
      </c>
      <c r="AE111" s="50" t="s">
        <v>128</v>
      </c>
      <c r="AF111" s="50">
        <v>5.1190452022333303E-9</v>
      </c>
      <c r="AG111" s="50">
        <v>5.02820868759147E-8</v>
      </c>
      <c r="AH111" s="50" t="s">
        <v>128</v>
      </c>
      <c r="AI111" s="50">
        <v>2.7224769220833299E-10</v>
      </c>
      <c r="AJ111" s="50">
        <v>2.6741670703385101E-9</v>
      </c>
      <c r="AK111" s="50" t="s">
        <v>128</v>
      </c>
      <c r="AL111" s="63">
        <v>4.7792966482132299E-2</v>
      </c>
      <c r="AM111" s="50">
        <v>0.47063289089216198</v>
      </c>
      <c r="AN111" s="50" t="s">
        <v>128</v>
      </c>
      <c r="AO111" s="50">
        <v>2.4784741153333301E-9</v>
      </c>
      <c r="AP111" s="50">
        <v>2.43449404847072E-8</v>
      </c>
      <c r="AQ111" s="50" t="s">
        <v>128</v>
      </c>
      <c r="AR111" s="50">
        <v>2.0494862722999999E-10</v>
      </c>
      <c r="AS111" s="50">
        <v>2.0131185157307002E-9</v>
      </c>
      <c r="AT111" s="50" t="s">
        <v>129</v>
      </c>
      <c r="AU111" s="50">
        <v>1.0633621871999999E-6</v>
      </c>
      <c r="AV111" s="50" t="s">
        <v>129</v>
      </c>
      <c r="AW111" s="50">
        <v>1.45299344528333E-8</v>
      </c>
      <c r="AX111" s="50">
        <v>1.4272103441086399E-7</v>
      </c>
      <c r="AY111" s="50" t="s">
        <v>128</v>
      </c>
      <c r="AZ111" s="50">
        <v>4.07994487406667E-9</v>
      </c>
      <c r="BA111" s="50">
        <v>4.0075470034384797E-8</v>
      </c>
      <c r="BB111" s="50" t="s">
        <v>128</v>
      </c>
      <c r="BC111" s="50">
        <v>6.8810805056828297E-6</v>
      </c>
      <c r="BD111" s="50">
        <v>6.7615623886952499E-5</v>
      </c>
      <c r="BE111" s="50" t="s">
        <v>128</v>
      </c>
      <c r="BF111" s="50">
        <v>6.62543017563333E-10</v>
      </c>
      <c r="BG111" s="50">
        <v>6.50786313698031E-9</v>
      </c>
      <c r="BH111" s="50" t="s">
        <v>128</v>
      </c>
      <c r="BI111" s="50">
        <v>1.8233333333333301E-4</v>
      </c>
      <c r="BJ111" s="50" t="s">
        <v>128</v>
      </c>
      <c r="BK111" s="50">
        <v>1.55016557933333E-7</v>
      </c>
      <c r="BL111" s="50">
        <v>1.5226581765303701E-6</v>
      </c>
      <c r="BM111" s="50" t="s">
        <v>128</v>
      </c>
      <c r="BN111" s="50">
        <v>2.5792556025333298E-8</v>
      </c>
      <c r="BO111" s="50">
        <v>2.53348718673532E-7</v>
      </c>
      <c r="BP111" s="50" t="s">
        <v>128</v>
      </c>
      <c r="BQ111" s="50">
        <v>3.0122675216333297E-8</v>
      </c>
      <c r="BR111" s="50">
        <v>2.9588153890530902E-7</v>
      </c>
      <c r="BS111" s="50" t="s">
        <v>128</v>
      </c>
      <c r="BT111" s="50"/>
      <c r="BU111" s="50"/>
      <c r="BV111" s="50"/>
      <c r="BW111" s="50"/>
      <c r="BX111" s="50"/>
      <c r="BY111" s="50"/>
      <c r="BZ111" s="50"/>
      <c r="CA111" s="50"/>
      <c r="CB111" s="50"/>
      <c r="CC111" s="50">
        <v>3.8518634576830603E-5</v>
      </c>
      <c r="CD111" s="50">
        <v>3.8072254993763097E-4</v>
      </c>
      <c r="CE111" s="50" t="s">
        <v>128</v>
      </c>
      <c r="CF111" s="3" t="s">
        <v>152</v>
      </c>
      <c r="CG111" s="51" t="s">
        <v>178</v>
      </c>
      <c r="CH111" s="52">
        <v>37681</v>
      </c>
      <c r="CI111" s="51" t="s">
        <v>130</v>
      </c>
      <c r="CJ111" s="51" t="s">
        <v>237</v>
      </c>
      <c r="CK111" s="52">
        <v>37742</v>
      </c>
      <c r="CL111" s="51" t="s">
        <v>132</v>
      </c>
      <c r="CM111" s="51" t="s">
        <v>133</v>
      </c>
      <c r="CN111" s="52">
        <v>37742</v>
      </c>
    </row>
    <row r="112" spans="1:146">
      <c r="A112" s="3" t="s">
        <v>122</v>
      </c>
      <c r="B112" s="3">
        <v>2837</v>
      </c>
      <c r="C112" s="3" t="s">
        <v>272</v>
      </c>
      <c r="D112" s="3" t="s">
        <v>270</v>
      </c>
      <c r="E112" s="3" t="s">
        <v>198</v>
      </c>
      <c r="F112" s="55">
        <v>1</v>
      </c>
      <c r="G112" s="3" t="s">
        <v>126</v>
      </c>
      <c r="H112" s="48">
        <v>144</v>
      </c>
      <c r="I112" s="48">
        <v>1205</v>
      </c>
      <c r="J112" s="48">
        <v>928.2</v>
      </c>
      <c r="K112" s="48">
        <v>103.488749400731</v>
      </c>
      <c r="L112" s="49">
        <v>0.718671870838407</v>
      </c>
      <c r="M112" s="3" t="s">
        <v>216</v>
      </c>
      <c r="N112" s="50">
        <v>3.0548341500000001E-7</v>
      </c>
      <c r="O112" s="50">
        <v>2.7340294646275199E-6</v>
      </c>
      <c r="P112" s="50" t="s">
        <v>129</v>
      </c>
      <c r="Q112" s="50">
        <v>3.0447963598E-7</v>
      </c>
      <c r="R112" s="50">
        <v>2.7250457971617898E-6</v>
      </c>
      <c r="S112" s="50" t="s">
        <v>129</v>
      </c>
      <c r="T112" s="50">
        <v>3.0249173847000001E-7</v>
      </c>
      <c r="U112" s="50">
        <v>2.7072544209425602E-6</v>
      </c>
      <c r="V112" s="50" t="s">
        <v>129</v>
      </c>
      <c r="W112" s="50">
        <v>3.0052962990000002E-7</v>
      </c>
      <c r="X112" s="50">
        <v>2.68969385176018E-6</v>
      </c>
      <c r="Y112" s="50" t="s">
        <v>129</v>
      </c>
      <c r="Z112" s="50">
        <v>1.1226510555E-6</v>
      </c>
      <c r="AA112" s="50">
        <v>1.0047553855688601E-5</v>
      </c>
      <c r="AB112" s="50" t="s">
        <v>129</v>
      </c>
      <c r="AC112" s="50">
        <v>2.9859281165999998E-7</v>
      </c>
      <c r="AD112" s="50">
        <v>2.6723596271320099E-6</v>
      </c>
      <c r="AE112" s="50" t="s">
        <v>129</v>
      </c>
      <c r="AF112" s="50"/>
      <c r="AG112" s="50"/>
      <c r="AH112" s="50"/>
      <c r="AI112" s="50">
        <v>2.9668079791999998E-7</v>
      </c>
      <c r="AJ112" s="50">
        <v>2.6552473989544801E-6</v>
      </c>
      <c r="AK112" s="50" t="s">
        <v>129</v>
      </c>
      <c r="AL112" s="63">
        <v>4.7908493511247201E-2</v>
      </c>
      <c r="AM112" s="50">
        <v>0.43434394530444698</v>
      </c>
      <c r="AN112" s="50" t="s">
        <v>128</v>
      </c>
      <c r="AO112" s="50">
        <v>2.8927149600000002E-7</v>
      </c>
      <c r="AP112" s="50">
        <v>2.5889352891412498E-6</v>
      </c>
      <c r="AQ112" s="50" t="s">
        <v>129</v>
      </c>
      <c r="AR112" s="50">
        <v>2.8837127349999999E-7</v>
      </c>
      <c r="AS112" s="50">
        <v>2.5808784365631099E-6</v>
      </c>
      <c r="AT112" s="50" t="s">
        <v>129</v>
      </c>
      <c r="AU112" s="50">
        <v>1.168909227E-5</v>
      </c>
      <c r="AV112" s="50" t="s">
        <v>129</v>
      </c>
      <c r="AW112" s="50">
        <v>2.822232565E-7</v>
      </c>
      <c r="AX112" s="50">
        <v>2.52585463231819E-6</v>
      </c>
      <c r="AY112" s="50" t="s">
        <v>129</v>
      </c>
      <c r="AZ112" s="50">
        <v>2.8136630329000001E-7</v>
      </c>
      <c r="BA112" s="50">
        <v>2.5181850332142601E-6</v>
      </c>
      <c r="BB112" s="50" t="s">
        <v>129</v>
      </c>
      <c r="BC112" s="50">
        <v>1.2207318941020801E-5</v>
      </c>
      <c r="BD112" s="50">
        <v>1.10640459122965E-4</v>
      </c>
      <c r="BE112" s="50" t="s">
        <v>128</v>
      </c>
      <c r="BF112" s="50">
        <v>2.7715843236000002E-7</v>
      </c>
      <c r="BG112" s="50">
        <v>2.4805252371629202E-6</v>
      </c>
      <c r="BH112" s="50" t="s">
        <v>129</v>
      </c>
      <c r="BI112" s="50">
        <v>6.2018636368000001E-3</v>
      </c>
      <c r="BJ112" s="50" t="s">
        <v>129</v>
      </c>
      <c r="BK112" s="50">
        <v>5.9754541211000002E-7</v>
      </c>
      <c r="BL112" s="50">
        <v>5.34793930846207E-6</v>
      </c>
      <c r="BM112" s="50" t="s">
        <v>128</v>
      </c>
      <c r="BN112" s="50">
        <v>2.6989311423E-7</v>
      </c>
      <c r="BO112" s="50">
        <v>2.4155017600706701E-6</v>
      </c>
      <c r="BP112" s="50" t="s">
        <v>129</v>
      </c>
      <c r="BQ112" s="50">
        <v>2.6833002668999998E-7</v>
      </c>
      <c r="BR112" s="50">
        <v>2.4015123675854801E-6</v>
      </c>
      <c r="BS112" s="50" t="s">
        <v>129</v>
      </c>
      <c r="BT112" s="50"/>
      <c r="BU112" s="50"/>
      <c r="BV112" s="50"/>
      <c r="BW112" s="50"/>
      <c r="BX112" s="50"/>
      <c r="BY112" s="50"/>
      <c r="BZ112" s="50"/>
      <c r="CA112" s="50"/>
      <c r="CB112" s="50"/>
      <c r="CC112" s="50">
        <v>6.5099512195499702E-4</v>
      </c>
      <c r="CD112" s="50">
        <v>5.9019970973936504E-3</v>
      </c>
      <c r="CE112" s="50" t="s">
        <v>128</v>
      </c>
      <c r="CF112" s="3" t="s">
        <v>130</v>
      </c>
      <c r="CG112" s="51" t="s">
        <v>138</v>
      </c>
      <c r="CH112" s="52">
        <v>28856</v>
      </c>
    </row>
    <row r="113" spans="1:146">
      <c r="A113" s="3" t="s">
        <v>122</v>
      </c>
      <c r="B113" s="3">
        <v>10671</v>
      </c>
      <c r="C113" s="3" t="s">
        <v>418</v>
      </c>
      <c r="D113" s="3" t="s">
        <v>157</v>
      </c>
      <c r="E113" s="3" t="s">
        <v>198</v>
      </c>
      <c r="F113" s="128">
        <v>2</v>
      </c>
      <c r="G113" s="3" t="s">
        <v>177</v>
      </c>
      <c r="H113" s="48">
        <v>567.84</v>
      </c>
      <c r="I113" s="48">
        <v>7105.4</v>
      </c>
      <c r="J113" s="48"/>
      <c r="K113" s="48"/>
      <c r="L113" s="49"/>
      <c r="M113" s="3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63">
        <v>4.8298694601133597E-2</v>
      </c>
      <c r="AM113" s="50"/>
      <c r="AN113" s="50" t="s">
        <v>128</v>
      </c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>
        <v>4.2455584817926003E-4</v>
      </c>
      <c r="CD113" s="50"/>
      <c r="CE113" s="50" t="s">
        <v>128</v>
      </c>
      <c r="CF113" s="3" t="s">
        <v>130</v>
      </c>
      <c r="CG113" s="51" t="s">
        <v>186</v>
      </c>
      <c r="CH113" s="52">
        <v>33239</v>
      </c>
    </row>
    <row r="114" spans="1:146">
      <c r="A114" s="3" t="s">
        <v>122</v>
      </c>
      <c r="B114" s="3">
        <v>10671</v>
      </c>
      <c r="C114" s="3" t="s">
        <v>418</v>
      </c>
      <c r="D114" s="3" t="s">
        <v>157</v>
      </c>
      <c r="E114" s="3" t="s">
        <v>198</v>
      </c>
      <c r="F114" s="128" t="s">
        <v>561</v>
      </c>
      <c r="G114" s="3" t="s">
        <v>177</v>
      </c>
      <c r="H114" s="48">
        <v>567.84</v>
      </c>
      <c r="I114" s="48">
        <v>7105.4</v>
      </c>
      <c r="J114" s="48"/>
      <c r="K114" s="48"/>
      <c r="L114" s="49"/>
      <c r="M114" s="3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63">
        <v>4.8298694601133597E-2</v>
      </c>
      <c r="AM114" s="50"/>
      <c r="AN114" s="50" t="s">
        <v>128</v>
      </c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>
        <v>4.2455584817926003E-4</v>
      </c>
      <c r="CD114" s="50"/>
      <c r="CE114" s="50" t="s">
        <v>128</v>
      </c>
      <c r="CF114" s="3" t="s">
        <v>130</v>
      </c>
      <c r="CG114" s="51" t="s">
        <v>186</v>
      </c>
      <c r="CH114" s="52">
        <v>33239</v>
      </c>
    </row>
    <row r="115" spans="1:146">
      <c r="A115" s="3" t="s">
        <v>122</v>
      </c>
      <c r="B115" s="3">
        <v>10671</v>
      </c>
      <c r="C115" s="3" t="s">
        <v>418</v>
      </c>
      <c r="D115" s="3" t="s">
        <v>157</v>
      </c>
      <c r="E115" s="3" t="s">
        <v>199</v>
      </c>
      <c r="F115" s="128">
        <v>2</v>
      </c>
      <c r="G115" s="3" t="s">
        <v>177</v>
      </c>
      <c r="H115" s="48">
        <v>567.84</v>
      </c>
      <c r="I115" s="48">
        <v>7105.4</v>
      </c>
      <c r="J115" s="48"/>
      <c r="K115" s="48"/>
      <c r="L115" s="49"/>
      <c r="M115" s="3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63">
        <v>4.8298694601133597E-2</v>
      </c>
      <c r="AM115" s="50"/>
      <c r="AN115" s="50" t="s">
        <v>128</v>
      </c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>
        <v>4.2455584817926003E-4</v>
      </c>
      <c r="CD115" s="50"/>
      <c r="CE115" s="50" t="s">
        <v>128</v>
      </c>
      <c r="CF115" s="3" t="s">
        <v>130</v>
      </c>
      <c r="CG115" s="51" t="s">
        <v>186</v>
      </c>
      <c r="CH115" s="52">
        <v>33239</v>
      </c>
    </row>
    <row r="116" spans="1:146">
      <c r="A116" s="3" t="s">
        <v>122</v>
      </c>
      <c r="B116" s="3">
        <v>10671</v>
      </c>
      <c r="C116" s="3" t="s">
        <v>418</v>
      </c>
      <c r="D116" s="3" t="s">
        <v>157</v>
      </c>
      <c r="E116" s="3" t="s">
        <v>199</v>
      </c>
      <c r="F116" s="128" t="s">
        <v>561</v>
      </c>
      <c r="G116" s="3" t="s">
        <v>177</v>
      </c>
      <c r="H116" s="48">
        <v>567.84</v>
      </c>
      <c r="I116" s="48">
        <v>7105.4</v>
      </c>
      <c r="J116" s="48"/>
      <c r="K116" s="48"/>
      <c r="L116" s="49"/>
      <c r="M116" s="3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63">
        <v>4.8298694601133597E-2</v>
      </c>
      <c r="AM116" s="50"/>
      <c r="AN116" s="50" t="s">
        <v>128</v>
      </c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>
        <v>4.2455584817926003E-4</v>
      </c>
      <c r="CD116" s="50"/>
      <c r="CE116" s="50" t="s">
        <v>128</v>
      </c>
      <c r="CF116" s="3" t="s">
        <v>130</v>
      </c>
      <c r="CG116" s="51" t="s">
        <v>186</v>
      </c>
      <c r="CH116" s="52">
        <v>33239</v>
      </c>
    </row>
    <row r="117" spans="1:146">
      <c r="A117" s="3" t="s">
        <v>122</v>
      </c>
      <c r="B117" s="3">
        <v>130</v>
      </c>
      <c r="C117" s="3" t="s">
        <v>149</v>
      </c>
      <c r="D117" s="3" t="s">
        <v>150</v>
      </c>
      <c r="E117" s="3" t="s">
        <v>154</v>
      </c>
      <c r="F117" s="55">
        <v>1</v>
      </c>
      <c r="G117" s="3" t="s">
        <v>126</v>
      </c>
      <c r="H117" s="48">
        <v>625</v>
      </c>
      <c r="I117" s="48">
        <v>6058</v>
      </c>
      <c r="J117" s="48">
        <v>5682.9955483333297</v>
      </c>
      <c r="K117" s="48">
        <v>646.25662104589003</v>
      </c>
      <c r="L117" s="49">
        <v>1.0340105936734201</v>
      </c>
      <c r="M117" s="3" t="s">
        <v>142</v>
      </c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63">
        <v>4.8467903603322697E-2</v>
      </c>
      <c r="AM117" s="50">
        <v>0.425951509086201</v>
      </c>
      <c r="AN117" s="50" t="s">
        <v>128</v>
      </c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>
        <v>4.1699999999999999E-6</v>
      </c>
      <c r="BD117" s="50">
        <v>3.6688579437226599E-5</v>
      </c>
      <c r="BE117" s="50" t="s">
        <v>129</v>
      </c>
      <c r="BF117" s="50"/>
      <c r="BG117" s="50"/>
      <c r="BH117" s="50"/>
      <c r="BI117" s="50">
        <v>4.2766666666666699E-3</v>
      </c>
      <c r="BJ117" s="50" t="s">
        <v>128</v>
      </c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>
        <v>1.8071766876365101E-4</v>
      </c>
      <c r="CD117" s="50">
        <v>1.5889620785177799E-3</v>
      </c>
      <c r="CE117" s="50" t="s">
        <v>128</v>
      </c>
      <c r="CF117" s="3" t="s">
        <v>152</v>
      </c>
      <c r="CG117" s="51" t="s">
        <v>153</v>
      </c>
      <c r="CH117" s="52">
        <v>38930</v>
      </c>
      <c r="CI117" s="51" t="s">
        <v>130</v>
      </c>
      <c r="CJ117" s="51" t="s">
        <v>138</v>
      </c>
      <c r="CK117" s="52">
        <v>38930</v>
      </c>
      <c r="CL117" s="51" t="s">
        <v>132</v>
      </c>
      <c r="CM117" s="51" t="s">
        <v>133</v>
      </c>
      <c r="CN117" s="52">
        <v>38930</v>
      </c>
    </row>
    <row r="118" spans="1:146">
      <c r="A118" s="3" t="s">
        <v>122</v>
      </c>
      <c r="B118" s="3">
        <v>10143</v>
      </c>
      <c r="C118" s="3" t="s">
        <v>399</v>
      </c>
      <c r="D118" s="3" t="s">
        <v>277</v>
      </c>
      <c r="E118" s="3" t="s">
        <v>400</v>
      </c>
      <c r="F118" s="55">
        <v>1</v>
      </c>
      <c r="G118" s="3" t="s">
        <v>177</v>
      </c>
      <c r="H118" s="48">
        <v>131</v>
      </c>
      <c r="I118" s="48">
        <v>8000</v>
      </c>
      <c r="J118" s="48">
        <v>1173.31666666667</v>
      </c>
      <c r="K118" s="48">
        <v>123.608482887013</v>
      </c>
      <c r="L118" s="49">
        <v>0.94357620524437602</v>
      </c>
      <c r="M118" s="3" t="s">
        <v>397</v>
      </c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63">
        <v>4.8813306365066499E-2</v>
      </c>
      <c r="AM118" s="50">
        <v>0.46202958448778497</v>
      </c>
      <c r="AN118" s="50" t="s">
        <v>128</v>
      </c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>
        <v>2.4700000000000001E-6</v>
      </c>
      <c r="BD118" s="50">
        <v>2.35124238548035E-5</v>
      </c>
      <c r="BE118" s="50" t="s">
        <v>128</v>
      </c>
      <c r="BF118" s="50"/>
      <c r="BG118" s="50"/>
      <c r="BH118" s="50"/>
      <c r="BI118" s="50">
        <v>1.4666666666666699E-2</v>
      </c>
      <c r="BJ118" s="50" t="s">
        <v>128</v>
      </c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>
        <v>4.0069521454035598E-4</v>
      </c>
      <c r="CD118" s="50">
        <v>3.7920406692648098E-3</v>
      </c>
      <c r="CE118" s="50" t="s">
        <v>128</v>
      </c>
      <c r="CF118" s="3" t="s">
        <v>152</v>
      </c>
      <c r="CG118" s="51" t="s">
        <v>178</v>
      </c>
      <c r="CH118" s="52">
        <v>34820</v>
      </c>
      <c r="CI118" s="51" t="s">
        <v>130</v>
      </c>
      <c r="CJ118" s="51" t="s">
        <v>186</v>
      </c>
      <c r="CK118" s="52">
        <v>34820</v>
      </c>
    </row>
    <row r="119" spans="1:146">
      <c r="A119" s="3" t="s">
        <v>122</v>
      </c>
      <c r="B119" s="3">
        <v>6761</v>
      </c>
      <c r="C119" s="3" t="s">
        <v>368</v>
      </c>
      <c r="D119" s="3" t="s">
        <v>176</v>
      </c>
      <c r="E119" s="3" t="s">
        <v>369</v>
      </c>
      <c r="F119" s="55">
        <v>1</v>
      </c>
      <c r="G119" s="3" t="s">
        <v>126</v>
      </c>
      <c r="H119" s="48">
        <v>305</v>
      </c>
      <c r="I119" s="48">
        <v>2800</v>
      </c>
      <c r="J119" s="48">
        <v>2652</v>
      </c>
      <c r="K119" s="48">
        <v>250.40611360205901</v>
      </c>
      <c r="L119" s="49">
        <v>0.82100365115429197</v>
      </c>
      <c r="M119" s="3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63">
        <v>5.0993690537920598E-2</v>
      </c>
      <c r="AM119" s="50">
        <v>0.54006376027016201</v>
      </c>
      <c r="AN119" s="50" t="s">
        <v>128</v>
      </c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>
        <v>1.8068222418377801E-3</v>
      </c>
      <c r="CD119" s="50">
        <v>1.9135685293086201E-2</v>
      </c>
      <c r="CE119" s="50" t="s">
        <v>128</v>
      </c>
      <c r="CF119" s="3" t="s">
        <v>132</v>
      </c>
      <c r="CG119" s="51" t="s">
        <v>159</v>
      </c>
      <c r="CH119" s="52">
        <v>30773</v>
      </c>
      <c r="CI119" s="51" t="s">
        <v>130</v>
      </c>
      <c r="CJ119" s="51" t="s">
        <v>237</v>
      </c>
      <c r="CK119" s="52">
        <v>30773</v>
      </c>
    </row>
    <row r="120" spans="1:146">
      <c r="A120" s="116" t="s">
        <v>122</v>
      </c>
      <c r="B120" s="117">
        <v>54238</v>
      </c>
      <c r="C120" s="116" t="s">
        <v>558</v>
      </c>
      <c r="D120" s="116" t="s">
        <v>387</v>
      </c>
      <c r="E120" s="116" t="s">
        <v>136</v>
      </c>
      <c r="F120" s="118">
        <v>2</v>
      </c>
      <c r="G120" s="116" t="s">
        <v>177</v>
      </c>
      <c r="H120" s="117">
        <v>50</v>
      </c>
      <c r="I120" s="117">
        <v>570</v>
      </c>
      <c r="J120" s="119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4"/>
      <c r="AK120" s="122"/>
      <c r="AL120" s="65">
        <v>5.1756666666666701E-2</v>
      </c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2"/>
      <c r="BA120" s="120"/>
      <c r="BB120" s="122"/>
      <c r="BC120" s="120"/>
      <c r="BD120" s="120"/>
      <c r="BE120" s="120"/>
      <c r="BF120" s="122"/>
      <c r="BG120" s="122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2"/>
      <c r="CA120" s="122"/>
      <c r="CB120" s="122"/>
      <c r="CC120" s="120"/>
      <c r="CD120" s="120"/>
      <c r="CE120" s="120"/>
      <c r="CF120" s="116" t="s">
        <v>152</v>
      </c>
      <c r="CG120" s="116" t="s">
        <v>178</v>
      </c>
      <c r="CH120" s="123">
        <v>32112</v>
      </c>
      <c r="CI120" s="116" t="s">
        <v>130</v>
      </c>
      <c r="CJ120" s="116" t="s">
        <v>179</v>
      </c>
      <c r="CK120" s="123">
        <v>32112</v>
      </c>
      <c r="CL120" s="116" t="s">
        <v>518</v>
      </c>
      <c r="CM120" s="116" t="s">
        <v>518</v>
      </c>
      <c r="CN120" s="53"/>
      <c r="CO120" s="116" t="s">
        <v>518</v>
      </c>
      <c r="CP120" s="116" t="s">
        <v>518</v>
      </c>
      <c r="CQ120" s="53"/>
      <c r="CR120" s="116" t="s">
        <v>518</v>
      </c>
      <c r="CS120" s="116" t="s">
        <v>518</v>
      </c>
      <c r="CT120" s="53"/>
      <c r="CU120" s="116" t="s">
        <v>518</v>
      </c>
      <c r="CV120" s="116" t="s">
        <v>518</v>
      </c>
      <c r="CW120" s="53"/>
      <c r="CX120" s="116" t="s">
        <v>518</v>
      </c>
      <c r="CY120" s="116" t="s">
        <v>518</v>
      </c>
      <c r="CZ120" s="53"/>
      <c r="DA120" s="116" t="s">
        <v>518</v>
      </c>
      <c r="DB120" s="116" t="s">
        <v>518</v>
      </c>
      <c r="DC120" s="53"/>
      <c r="DD120" s="116" t="s">
        <v>518</v>
      </c>
      <c r="DE120" s="116" t="s">
        <v>518</v>
      </c>
      <c r="DF120" s="53"/>
      <c r="DG120" s="116" t="s">
        <v>518</v>
      </c>
      <c r="DH120" s="116" t="s">
        <v>518</v>
      </c>
      <c r="DI120" s="53"/>
      <c r="DJ120" s="116" t="s">
        <v>518</v>
      </c>
      <c r="DK120" s="116" t="s">
        <v>518</v>
      </c>
      <c r="DL120" s="53"/>
      <c r="DM120" s="116" t="s">
        <v>518</v>
      </c>
      <c r="DN120" s="116" t="s">
        <v>518</v>
      </c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</row>
    <row r="121" spans="1:146">
      <c r="A121" s="116" t="s">
        <v>122</v>
      </c>
      <c r="B121" s="117">
        <v>54238</v>
      </c>
      <c r="C121" s="116" t="s">
        <v>558</v>
      </c>
      <c r="D121" s="116" t="s">
        <v>387</v>
      </c>
      <c r="E121" s="116" t="s">
        <v>136</v>
      </c>
      <c r="F121" s="118" t="s">
        <v>561</v>
      </c>
      <c r="G121" s="116" t="s">
        <v>177</v>
      </c>
      <c r="H121" s="117">
        <v>50</v>
      </c>
      <c r="I121" s="117">
        <v>570</v>
      </c>
      <c r="J121" s="119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4"/>
      <c r="AK121" s="122"/>
      <c r="AL121" s="65">
        <v>5.1756666666666701E-2</v>
      </c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2"/>
      <c r="BA121" s="120"/>
      <c r="BB121" s="122"/>
      <c r="BC121" s="120"/>
      <c r="BD121" s="120"/>
      <c r="BE121" s="120"/>
      <c r="BF121" s="122"/>
      <c r="BG121" s="122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2"/>
      <c r="CA121" s="122"/>
      <c r="CB121" s="122"/>
      <c r="CC121" s="120"/>
      <c r="CD121" s="120"/>
      <c r="CE121" s="120"/>
      <c r="CF121" s="116" t="s">
        <v>152</v>
      </c>
      <c r="CG121" s="116" t="s">
        <v>178</v>
      </c>
      <c r="CH121" s="123">
        <v>32112</v>
      </c>
      <c r="CI121" s="116" t="s">
        <v>130</v>
      </c>
      <c r="CJ121" s="116" t="s">
        <v>179</v>
      </c>
      <c r="CK121" s="123">
        <v>32112</v>
      </c>
      <c r="CL121" s="116" t="s">
        <v>518</v>
      </c>
      <c r="CM121" s="116" t="s">
        <v>518</v>
      </c>
      <c r="CN121" s="53"/>
      <c r="CO121" s="116" t="s">
        <v>518</v>
      </c>
      <c r="CP121" s="116" t="s">
        <v>518</v>
      </c>
      <c r="CQ121" s="53"/>
      <c r="CR121" s="116" t="s">
        <v>518</v>
      </c>
      <c r="CS121" s="116" t="s">
        <v>518</v>
      </c>
      <c r="CT121" s="53"/>
      <c r="CU121" s="116" t="s">
        <v>518</v>
      </c>
      <c r="CV121" s="116" t="s">
        <v>518</v>
      </c>
      <c r="CW121" s="53"/>
      <c r="CX121" s="116" t="s">
        <v>518</v>
      </c>
      <c r="CY121" s="116" t="s">
        <v>518</v>
      </c>
      <c r="CZ121" s="53"/>
      <c r="DA121" s="116" t="s">
        <v>518</v>
      </c>
      <c r="DB121" s="116" t="s">
        <v>518</v>
      </c>
      <c r="DC121" s="53"/>
      <c r="DD121" s="116" t="s">
        <v>518</v>
      </c>
      <c r="DE121" s="116" t="s">
        <v>518</v>
      </c>
      <c r="DF121" s="53"/>
      <c r="DG121" s="116" t="s">
        <v>518</v>
      </c>
      <c r="DH121" s="116" t="s">
        <v>518</v>
      </c>
      <c r="DI121" s="53"/>
      <c r="DJ121" s="116" t="s">
        <v>518</v>
      </c>
      <c r="DK121" s="116" t="s">
        <v>518</v>
      </c>
      <c r="DL121" s="53"/>
      <c r="DM121" s="116" t="s">
        <v>518</v>
      </c>
      <c r="DN121" s="116" t="s">
        <v>518</v>
      </c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</row>
    <row r="122" spans="1:146">
      <c r="A122" s="3" t="s">
        <v>122</v>
      </c>
      <c r="B122" s="3">
        <v>50835</v>
      </c>
      <c r="C122" s="3" t="s">
        <v>447</v>
      </c>
      <c r="D122" s="3" t="s">
        <v>328</v>
      </c>
      <c r="E122" s="3" t="s">
        <v>448</v>
      </c>
      <c r="F122" s="55">
        <v>1</v>
      </c>
      <c r="G122" s="3" t="s">
        <v>126</v>
      </c>
      <c r="H122" s="48">
        <v>64.400000000000006</v>
      </c>
      <c r="I122" s="48">
        <v>408</v>
      </c>
      <c r="J122" s="48">
        <v>440.93666666666701</v>
      </c>
      <c r="K122" s="48">
        <v>31.699269035</v>
      </c>
      <c r="L122" s="49">
        <v>0.49222467445652202</v>
      </c>
      <c r="M122" s="3" t="s">
        <v>449</v>
      </c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63">
        <v>5.1803083333285802E-2</v>
      </c>
      <c r="AM122" s="50">
        <v>0.71961125746498</v>
      </c>
      <c r="AN122" s="50" t="s">
        <v>128</v>
      </c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>
        <v>2.0000000000000001E-4</v>
      </c>
      <c r="BD122" s="50">
        <v>2.7819989551167101E-3</v>
      </c>
      <c r="BE122" s="50" t="s">
        <v>129</v>
      </c>
      <c r="BF122" s="50"/>
      <c r="BG122" s="50"/>
      <c r="BH122" s="50"/>
      <c r="BI122" s="50">
        <v>1.1E-4</v>
      </c>
      <c r="BJ122" s="50" t="s">
        <v>129</v>
      </c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>
        <v>1.19242310091134E-3</v>
      </c>
      <c r="CD122" s="50">
        <v>1.6476032225546701E-2</v>
      </c>
      <c r="CE122" s="50" t="s">
        <v>128</v>
      </c>
      <c r="CF122" s="3" t="s">
        <v>132</v>
      </c>
      <c r="CG122" s="51" t="s">
        <v>159</v>
      </c>
      <c r="CH122" s="52">
        <v>33025</v>
      </c>
      <c r="CI122" s="51" t="s">
        <v>130</v>
      </c>
      <c r="CJ122" s="51" t="s">
        <v>186</v>
      </c>
      <c r="CK122" s="52">
        <v>33025</v>
      </c>
    </row>
    <row r="123" spans="1:146">
      <c r="A123" s="3" t="s">
        <v>122</v>
      </c>
      <c r="B123" s="3">
        <v>2324</v>
      </c>
      <c r="C123" s="3" t="s">
        <v>253</v>
      </c>
      <c r="D123" s="3" t="s">
        <v>254</v>
      </c>
      <c r="E123" s="3" t="s">
        <v>136</v>
      </c>
      <c r="F123" s="55">
        <v>1</v>
      </c>
      <c r="G123" s="3" t="s">
        <v>126</v>
      </c>
      <c r="H123" s="48">
        <v>111</v>
      </c>
      <c r="I123" s="48">
        <v>1215</v>
      </c>
      <c r="J123" s="48">
        <v>917.56666666666604</v>
      </c>
      <c r="K123" s="48">
        <v>98.635152424373302</v>
      </c>
      <c r="L123" s="49">
        <v>0.88860497679615602</v>
      </c>
      <c r="M123" s="3" t="s">
        <v>142</v>
      </c>
      <c r="N123" s="50">
        <v>2.1E-7</v>
      </c>
      <c r="O123" s="50">
        <v>1.9563404795084699E-6</v>
      </c>
      <c r="P123" s="50" t="s">
        <v>129</v>
      </c>
      <c r="Q123" s="50">
        <v>2.1E-7</v>
      </c>
      <c r="R123" s="50">
        <v>1.9563404795084699E-6</v>
      </c>
      <c r="S123" s="50" t="s">
        <v>129</v>
      </c>
      <c r="T123" s="50">
        <v>2.1E-7</v>
      </c>
      <c r="U123" s="50">
        <v>1.9563404795084699E-6</v>
      </c>
      <c r="V123" s="50" t="s">
        <v>129</v>
      </c>
      <c r="W123" s="50">
        <v>2.1E-7</v>
      </c>
      <c r="X123" s="50">
        <v>1.9563404795084699E-6</v>
      </c>
      <c r="Y123" s="50" t="s">
        <v>129</v>
      </c>
      <c r="Z123" s="50">
        <v>2.1E-7</v>
      </c>
      <c r="AA123" s="50">
        <v>1.9563404795084699E-6</v>
      </c>
      <c r="AB123" s="50" t="s">
        <v>129</v>
      </c>
      <c r="AC123" s="50">
        <v>2.1E-7</v>
      </c>
      <c r="AD123" s="50">
        <v>1.9563404795084699E-6</v>
      </c>
      <c r="AE123" s="50" t="s">
        <v>129</v>
      </c>
      <c r="AF123" s="50">
        <v>2.1E-7</v>
      </c>
      <c r="AG123" s="50">
        <v>1.9563404795084699E-6</v>
      </c>
      <c r="AH123" s="50" t="s">
        <v>129</v>
      </c>
      <c r="AI123" s="50"/>
      <c r="AJ123" s="50"/>
      <c r="AK123" s="50"/>
      <c r="AL123" s="63">
        <v>5.2022801560922302E-2</v>
      </c>
      <c r="AM123" s="50">
        <v>0.480581243463369</v>
      </c>
      <c r="AN123" s="50" t="s">
        <v>128</v>
      </c>
      <c r="AO123" s="50">
        <v>2.1E-7</v>
      </c>
      <c r="AP123" s="50">
        <v>1.9563404795084699E-6</v>
      </c>
      <c r="AQ123" s="50" t="s">
        <v>129</v>
      </c>
      <c r="AR123" s="50">
        <v>2.1E-7</v>
      </c>
      <c r="AS123" s="50">
        <v>1.9563404795084699E-6</v>
      </c>
      <c r="AT123" s="50" t="s">
        <v>129</v>
      </c>
      <c r="AU123" s="50">
        <v>2.199E-6</v>
      </c>
      <c r="AV123" s="50" t="s">
        <v>129</v>
      </c>
      <c r="AW123" s="50">
        <v>2.1E-7</v>
      </c>
      <c r="AX123" s="50">
        <v>1.9563404795084699E-6</v>
      </c>
      <c r="AY123" s="50" t="s">
        <v>129</v>
      </c>
      <c r="AZ123" s="50">
        <v>2.1E-7</v>
      </c>
      <c r="BA123" s="50">
        <v>1.9563404795084699E-6</v>
      </c>
      <c r="BB123" s="50" t="s">
        <v>129</v>
      </c>
      <c r="BC123" s="50">
        <v>4.5299999999999998E-6</v>
      </c>
      <c r="BD123" s="50">
        <v>4.2201058915111299E-5</v>
      </c>
      <c r="BE123" s="50" t="s">
        <v>129</v>
      </c>
      <c r="BF123" s="50">
        <v>2.1E-7</v>
      </c>
      <c r="BG123" s="50">
        <v>1.9563404795084699E-6</v>
      </c>
      <c r="BH123" s="50" t="s">
        <v>129</v>
      </c>
      <c r="BI123" s="50">
        <v>4.3333333333333299E-4</v>
      </c>
      <c r="BJ123" s="50" t="s">
        <v>128</v>
      </c>
      <c r="BK123" s="50">
        <v>3.1E-7</v>
      </c>
      <c r="BL123" s="50">
        <v>2.8879311840363101E-6</v>
      </c>
      <c r="BM123" s="50" t="s">
        <v>128</v>
      </c>
      <c r="BN123" s="50">
        <v>2.1E-7</v>
      </c>
      <c r="BO123" s="50">
        <v>1.9563404795084699E-6</v>
      </c>
      <c r="BP123" s="50" t="s">
        <v>129</v>
      </c>
      <c r="BQ123" s="50">
        <v>2.1E-7</v>
      </c>
      <c r="BR123" s="50">
        <v>1.9563404795084699E-6</v>
      </c>
      <c r="BS123" s="50" t="s">
        <v>129</v>
      </c>
      <c r="BT123" s="50"/>
      <c r="BU123" s="50"/>
      <c r="BV123" s="50"/>
      <c r="BW123" s="50"/>
      <c r="BX123" s="50"/>
      <c r="BY123" s="50"/>
      <c r="BZ123" s="50"/>
      <c r="CA123" s="50"/>
      <c r="CB123" s="50"/>
      <c r="CC123" s="50">
        <v>2.69704499843537E-3</v>
      </c>
      <c r="CD123" s="50">
        <v>2.49473389354491E-2</v>
      </c>
      <c r="CE123" s="50" t="s">
        <v>128</v>
      </c>
      <c r="CF123" s="3" t="s">
        <v>130</v>
      </c>
      <c r="CG123" s="51" t="s">
        <v>186</v>
      </c>
      <c r="CH123" s="52">
        <v>39783</v>
      </c>
      <c r="CI123" s="51" t="s">
        <v>132</v>
      </c>
      <c r="CJ123" s="51" t="s">
        <v>255</v>
      </c>
      <c r="CK123" s="52">
        <v>27942</v>
      </c>
    </row>
    <row r="124" spans="1:146">
      <c r="A124" s="3" t="s">
        <v>122</v>
      </c>
      <c r="B124" s="3">
        <v>10768</v>
      </c>
      <c r="C124" s="3" t="s">
        <v>434</v>
      </c>
      <c r="D124" s="3" t="s">
        <v>387</v>
      </c>
      <c r="E124" s="3" t="s">
        <v>388</v>
      </c>
      <c r="F124" s="55">
        <v>1</v>
      </c>
      <c r="G124" s="3" t="s">
        <v>177</v>
      </c>
      <c r="H124" s="48">
        <v>36</v>
      </c>
      <c r="I124" s="48">
        <v>412.16</v>
      </c>
      <c r="J124" s="48">
        <v>441.26666666666699</v>
      </c>
      <c r="K124" s="48">
        <v>35.366714583316003</v>
      </c>
      <c r="L124" s="49">
        <v>0.98240873842544296</v>
      </c>
      <c r="M124" s="3" t="s">
        <v>142</v>
      </c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63">
        <v>5.21620812082959E-2</v>
      </c>
      <c r="AM124" s="50">
        <v>0.65083107071702495</v>
      </c>
      <c r="AN124" s="50" t="s">
        <v>128</v>
      </c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>
        <v>2.2862931087611502E-6</v>
      </c>
      <c r="BD124" s="50">
        <v>2.8532086108302499E-5</v>
      </c>
      <c r="BE124" s="50" t="s">
        <v>128</v>
      </c>
      <c r="BF124" s="50"/>
      <c r="BG124" s="50"/>
      <c r="BH124" s="50"/>
      <c r="BI124" s="50">
        <v>2.0000000000000001E-4</v>
      </c>
      <c r="BJ124" s="50" t="s">
        <v>129</v>
      </c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>
        <v>6.8893802039724297E-4</v>
      </c>
      <c r="CA124" s="50">
        <v>8.5942950565480597E-3</v>
      </c>
      <c r="CB124" s="50" t="s">
        <v>128</v>
      </c>
      <c r="CC124" s="50"/>
      <c r="CD124" s="50"/>
      <c r="CE124" s="50"/>
      <c r="CF124" s="3" t="s">
        <v>152</v>
      </c>
      <c r="CG124" s="51" t="s">
        <v>178</v>
      </c>
      <c r="CH124" s="52">
        <v>32933</v>
      </c>
      <c r="CI124" s="51" t="s">
        <v>130</v>
      </c>
      <c r="CJ124" s="51" t="s">
        <v>237</v>
      </c>
      <c r="CK124" s="52">
        <v>32933</v>
      </c>
    </row>
    <row r="125" spans="1:146">
      <c r="A125" s="3" t="s">
        <v>122</v>
      </c>
      <c r="B125" s="3">
        <v>8223</v>
      </c>
      <c r="C125" s="3" t="s">
        <v>385</v>
      </c>
      <c r="D125" s="3" t="s">
        <v>140</v>
      </c>
      <c r="E125" s="3" t="s">
        <v>174</v>
      </c>
      <c r="F125" s="55">
        <v>1</v>
      </c>
      <c r="G125" s="3" t="s">
        <v>126</v>
      </c>
      <c r="H125" s="48">
        <v>450</v>
      </c>
      <c r="I125" s="48">
        <v>4200</v>
      </c>
      <c r="J125" s="48">
        <v>3831.95366666667</v>
      </c>
      <c r="K125" s="48">
        <v>434.38885653662999</v>
      </c>
      <c r="L125" s="49">
        <v>0.96530857008140003</v>
      </c>
      <c r="M125" s="3" t="s">
        <v>137</v>
      </c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63">
        <v>5.2233333333333298E-2</v>
      </c>
      <c r="AM125" s="50"/>
      <c r="AN125" s="50" t="s">
        <v>128</v>
      </c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>
        <v>1.35766666666667E-5</v>
      </c>
      <c r="BJ125" s="50" t="s">
        <v>128</v>
      </c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>
        <v>3.03073850064453E-5</v>
      </c>
      <c r="CD125" s="50">
        <v>2.6735606439925601E-4</v>
      </c>
      <c r="CE125" s="50" t="s">
        <v>128</v>
      </c>
      <c r="CF125" s="3" t="s">
        <v>152</v>
      </c>
      <c r="CG125" s="51" t="s">
        <v>153</v>
      </c>
      <c r="CH125" s="52">
        <v>38930</v>
      </c>
      <c r="CI125" s="51" t="s">
        <v>132</v>
      </c>
      <c r="CJ125" s="51" t="s">
        <v>159</v>
      </c>
      <c r="CK125" s="52">
        <v>38930</v>
      </c>
      <c r="CL125" s="51" t="s">
        <v>130</v>
      </c>
      <c r="CM125" s="51" t="s">
        <v>186</v>
      </c>
      <c r="CN125" s="52">
        <v>38930</v>
      </c>
    </row>
    <row r="126" spans="1:146">
      <c r="A126" s="3" t="s">
        <v>122</v>
      </c>
      <c r="B126" s="3">
        <v>10672</v>
      </c>
      <c r="C126" s="3" t="s">
        <v>419</v>
      </c>
      <c r="D126" s="3" t="s">
        <v>161</v>
      </c>
      <c r="E126" s="3" t="s">
        <v>420</v>
      </c>
      <c r="F126" s="55">
        <v>1</v>
      </c>
      <c r="G126" s="3" t="s">
        <v>177</v>
      </c>
      <c r="H126" s="48">
        <v>280</v>
      </c>
      <c r="I126" s="48">
        <v>1063</v>
      </c>
      <c r="J126" s="48">
        <v>1055.3333333333301</v>
      </c>
      <c r="K126" s="48">
        <v>99.646273964821404</v>
      </c>
      <c r="L126" s="49">
        <v>0.35587954987436199</v>
      </c>
      <c r="M126" s="3" t="s">
        <v>142</v>
      </c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63">
        <v>5.2499999999999998E-2</v>
      </c>
      <c r="AM126" s="50"/>
      <c r="AN126" s="50" t="s">
        <v>128</v>
      </c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>
        <v>3.4999999999999999E-6</v>
      </c>
      <c r="BD126" s="50">
        <v>3.70677850731344E-5</v>
      </c>
      <c r="BE126" s="50" t="s">
        <v>128</v>
      </c>
      <c r="BF126" s="50"/>
      <c r="BG126" s="50"/>
      <c r="BH126" s="50"/>
      <c r="BI126" s="50">
        <v>5.1999999999999995E-4</v>
      </c>
      <c r="BJ126" s="50" t="s">
        <v>129</v>
      </c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>
        <v>6.09442186309134E-4</v>
      </c>
      <c r="CD126" s="50">
        <v>6.4544777076023102E-3</v>
      </c>
      <c r="CE126" s="50" t="s">
        <v>128</v>
      </c>
      <c r="CF126" s="3" t="s">
        <v>132</v>
      </c>
      <c r="CG126" s="51" t="s">
        <v>226</v>
      </c>
      <c r="CH126" s="52">
        <v>34335</v>
      </c>
      <c r="CI126" s="51" t="s">
        <v>152</v>
      </c>
      <c r="CJ126" s="51" t="s">
        <v>178</v>
      </c>
      <c r="CK126" s="52">
        <v>34335</v>
      </c>
      <c r="CL126" s="51" t="s">
        <v>130</v>
      </c>
      <c r="CM126" s="51" t="s">
        <v>186</v>
      </c>
      <c r="CN126" s="52">
        <v>34335</v>
      </c>
    </row>
    <row r="127" spans="1:146">
      <c r="A127" s="3" t="s">
        <v>122</v>
      </c>
      <c r="B127" s="3">
        <v>50835</v>
      </c>
      <c r="C127" s="3" t="s">
        <v>447</v>
      </c>
      <c r="D127" s="3" t="s">
        <v>328</v>
      </c>
      <c r="E127" s="3" t="s">
        <v>450</v>
      </c>
      <c r="F127" s="55">
        <v>1</v>
      </c>
      <c r="G127" s="3" t="s">
        <v>126</v>
      </c>
      <c r="H127" s="48">
        <v>64.400000000000006</v>
      </c>
      <c r="I127" s="48">
        <v>408</v>
      </c>
      <c r="J127" s="48">
        <v>439.06</v>
      </c>
      <c r="K127" s="48">
        <v>31.6803207367829</v>
      </c>
      <c r="L127" s="49">
        <v>0.49193044622333598</v>
      </c>
      <c r="M127" s="3" t="s">
        <v>451</v>
      </c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63">
        <v>5.2740870463666399E-2</v>
      </c>
      <c r="AM127" s="50">
        <v>0.72497724861868695</v>
      </c>
      <c r="AN127" s="50" t="s">
        <v>128</v>
      </c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>
        <v>2.0000000000000001E-4</v>
      </c>
      <c r="BD127" s="50">
        <v>2.7718191627941098E-3</v>
      </c>
      <c r="BE127" s="50" t="s">
        <v>129</v>
      </c>
      <c r="BF127" s="50"/>
      <c r="BG127" s="50"/>
      <c r="BH127" s="50"/>
      <c r="BI127" s="50">
        <v>1.1E-4</v>
      </c>
      <c r="BJ127" s="50" t="s">
        <v>129</v>
      </c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>
        <v>1.20936843511191E-3</v>
      </c>
      <c r="CD127" s="50">
        <v>1.7088308450077801E-2</v>
      </c>
      <c r="CE127" s="50" t="s">
        <v>128</v>
      </c>
      <c r="CF127" s="3" t="s">
        <v>132</v>
      </c>
      <c r="CG127" s="51" t="s">
        <v>159</v>
      </c>
      <c r="CH127" s="52">
        <v>33025</v>
      </c>
      <c r="CI127" s="51" t="s">
        <v>130</v>
      </c>
      <c r="CJ127" s="51" t="s">
        <v>186</v>
      </c>
      <c r="CK127" s="52">
        <v>33025</v>
      </c>
    </row>
    <row r="128" spans="1:146">
      <c r="A128" s="3" t="s">
        <v>122</v>
      </c>
      <c r="B128" s="3">
        <v>6041</v>
      </c>
      <c r="C128" s="3" t="s">
        <v>330</v>
      </c>
      <c r="D128" s="3" t="s">
        <v>234</v>
      </c>
      <c r="E128" s="3" t="s">
        <v>337</v>
      </c>
      <c r="F128" s="55">
        <v>1</v>
      </c>
      <c r="G128" s="3" t="s">
        <v>177</v>
      </c>
      <c r="H128" s="48">
        <v>300</v>
      </c>
      <c r="I128" s="48">
        <v>2800</v>
      </c>
      <c r="J128" s="48">
        <v>2593</v>
      </c>
      <c r="K128" s="48">
        <v>299.8</v>
      </c>
      <c r="L128" s="49">
        <v>0.99933333333333296</v>
      </c>
      <c r="M128" s="3" t="s">
        <v>142</v>
      </c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63">
        <v>5.3838005244626098E-2</v>
      </c>
      <c r="AM128" s="50"/>
      <c r="AN128" s="50" t="s">
        <v>128</v>
      </c>
      <c r="AO128" s="50"/>
      <c r="AP128" s="50"/>
      <c r="AQ128" s="50"/>
      <c r="AR128" s="50"/>
      <c r="AS128" s="50"/>
      <c r="AT128" s="50"/>
      <c r="AU128" s="50">
        <v>1.4066666666666701E-5</v>
      </c>
      <c r="AV128" s="50" t="s">
        <v>128</v>
      </c>
      <c r="AW128" s="50"/>
      <c r="AX128" s="50"/>
      <c r="AY128" s="50"/>
      <c r="AZ128" s="50"/>
      <c r="BA128" s="50"/>
      <c r="BB128" s="50"/>
      <c r="BC128" s="50">
        <v>1.5766666666666701E-6</v>
      </c>
      <c r="BD128" s="50"/>
      <c r="BE128" s="50" t="s">
        <v>128</v>
      </c>
      <c r="BF128" s="50"/>
      <c r="BG128" s="50"/>
      <c r="BH128" s="50"/>
      <c r="BI128" s="50">
        <v>1.4E-3</v>
      </c>
      <c r="BJ128" s="50" t="s">
        <v>128</v>
      </c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>
        <v>1.7838326968245801E-4</v>
      </c>
      <c r="CD128" s="50">
        <v>1.5374995625732899E-3</v>
      </c>
      <c r="CE128" s="50" t="s">
        <v>128</v>
      </c>
      <c r="CF128" s="3" t="s">
        <v>152</v>
      </c>
      <c r="CG128" s="51" t="s">
        <v>178</v>
      </c>
      <c r="CH128" s="52">
        <v>39904</v>
      </c>
      <c r="CI128" s="51" t="s">
        <v>132</v>
      </c>
      <c r="CJ128" s="51" t="s">
        <v>335</v>
      </c>
      <c r="CK128" s="52">
        <v>39904</v>
      </c>
      <c r="CL128" s="51" t="s">
        <v>130</v>
      </c>
      <c r="CM128" s="51" t="s">
        <v>336</v>
      </c>
      <c r="CN128" s="52">
        <v>39904</v>
      </c>
    </row>
    <row r="129" spans="1:146">
      <c r="A129" s="116" t="s">
        <v>122</v>
      </c>
      <c r="B129" s="117">
        <v>2049</v>
      </c>
      <c r="C129" s="116" t="s">
        <v>532</v>
      </c>
      <c r="D129" s="116" t="s">
        <v>476</v>
      </c>
      <c r="E129" s="116" t="s">
        <v>320</v>
      </c>
      <c r="F129" s="118">
        <v>1</v>
      </c>
      <c r="G129" s="116" t="s">
        <v>126</v>
      </c>
      <c r="H129" s="117">
        <v>250</v>
      </c>
      <c r="I129" s="117">
        <v>2226.86</v>
      </c>
      <c r="J129" s="119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1"/>
      <c r="AK129" s="122"/>
      <c r="AL129" s="65">
        <v>5.7000000000000002E-2</v>
      </c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2"/>
      <c r="BA129" s="120"/>
      <c r="BB129" s="122"/>
      <c r="BC129" s="120"/>
      <c r="BD129" s="120"/>
      <c r="BE129" s="120"/>
      <c r="BF129" s="122"/>
      <c r="BG129" s="122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2"/>
      <c r="CA129" s="122"/>
      <c r="CB129" s="122"/>
      <c r="CC129" s="120"/>
      <c r="CD129" s="120"/>
      <c r="CE129" s="120"/>
      <c r="CF129" s="116" t="s">
        <v>130</v>
      </c>
      <c r="CG129" s="116" t="s">
        <v>138</v>
      </c>
      <c r="CH129" s="123">
        <v>25020</v>
      </c>
      <c r="CI129" s="116" t="s">
        <v>518</v>
      </c>
      <c r="CJ129" s="116" t="s">
        <v>518</v>
      </c>
      <c r="CK129" s="53"/>
      <c r="CL129" s="116" t="s">
        <v>518</v>
      </c>
      <c r="CM129" s="116" t="s">
        <v>518</v>
      </c>
      <c r="CN129" s="53"/>
      <c r="CO129" s="116" t="s">
        <v>518</v>
      </c>
      <c r="CP129" s="116" t="s">
        <v>518</v>
      </c>
      <c r="CQ129" s="53"/>
      <c r="CR129" s="116" t="s">
        <v>518</v>
      </c>
      <c r="CS129" s="116" t="s">
        <v>518</v>
      </c>
      <c r="CT129" s="53"/>
      <c r="CU129" s="116" t="s">
        <v>518</v>
      </c>
      <c r="CV129" s="116" t="s">
        <v>518</v>
      </c>
      <c r="CW129" s="53"/>
      <c r="CX129" s="116" t="s">
        <v>518</v>
      </c>
      <c r="CY129" s="116" t="s">
        <v>518</v>
      </c>
      <c r="CZ129" s="53"/>
      <c r="DA129" s="116" t="s">
        <v>518</v>
      </c>
      <c r="DB129" s="116" t="s">
        <v>518</v>
      </c>
      <c r="DC129" s="53"/>
      <c r="DD129" s="116" t="s">
        <v>518</v>
      </c>
      <c r="DE129" s="116" t="s">
        <v>518</v>
      </c>
      <c r="DF129" s="53"/>
      <c r="DG129" s="116" t="s">
        <v>518</v>
      </c>
      <c r="DH129" s="116" t="s">
        <v>518</v>
      </c>
      <c r="DI129" s="53"/>
      <c r="DJ129" s="116" t="s">
        <v>518</v>
      </c>
      <c r="DK129" s="116" t="s">
        <v>518</v>
      </c>
      <c r="DL129" s="53"/>
      <c r="DM129" s="116" t="s">
        <v>518</v>
      </c>
      <c r="DN129" s="116" t="s">
        <v>518</v>
      </c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</row>
    <row r="130" spans="1:146">
      <c r="A130" s="116" t="s">
        <v>122</v>
      </c>
      <c r="B130" s="117">
        <v>2079</v>
      </c>
      <c r="C130" s="116" t="s">
        <v>246</v>
      </c>
      <c r="D130" s="116" t="s">
        <v>247</v>
      </c>
      <c r="E130" s="116" t="s">
        <v>248</v>
      </c>
      <c r="F130" s="118">
        <v>1</v>
      </c>
      <c r="G130" s="116" t="s">
        <v>126</v>
      </c>
      <c r="H130" s="117">
        <v>594</v>
      </c>
      <c r="I130" s="117">
        <v>6600</v>
      </c>
      <c r="J130" s="119"/>
      <c r="K130" s="122"/>
      <c r="L130" s="120"/>
      <c r="M130" s="122"/>
      <c r="N130" s="122"/>
      <c r="O130" s="120"/>
      <c r="P130" s="122"/>
      <c r="Q130" s="122"/>
      <c r="R130" s="120"/>
      <c r="S130" s="122"/>
      <c r="T130" s="122"/>
      <c r="U130" s="120"/>
      <c r="V130" s="122"/>
      <c r="W130" s="122"/>
      <c r="X130" s="120"/>
      <c r="Y130" s="122"/>
      <c r="Z130" s="122"/>
      <c r="AA130" s="120"/>
      <c r="AB130" s="122"/>
      <c r="AC130" s="122"/>
      <c r="AD130" s="120"/>
      <c r="AE130" s="122"/>
      <c r="AF130" s="122"/>
      <c r="AG130" s="120"/>
      <c r="AH130" s="122"/>
      <c r="AI130" s="120"/>
      <c r="AJ130" s="121"/>
      <c r="AK130" s="122"/>
      <c r="AL130" s="65">
        <v>5.8000000000000003E-2</v>
      </c>
      <c r="AM130" s="120"/>
      <c r="AN130" s="122"/>
      <c r="AO130" s="122"/>
      <c r="AP130" s="120"/>
      <c r="AQ130" s="122"/>
      <c r="AR130" s="122"/>
      <c r="AS130" s="122"/>
      <c r="AT130" s="122"/>
      <c r="AU130" s="120"/>
      <c r="AV130" s="122"/>
      <c r="AW130" s="122"/>
      <c r="AX130" s="120"/>
      <c r="AY130" s="122"/>
      <c r="AZ130" s="122"/>
      <c r="BA130" s="120"/>
      <c r="BB130" s="122"/>
      <c r="BC130" s="122"/>
      <c r="BD130" s="120"/>
      <c r="BE130" s="122"/>
      <c r="BF130" s="122"/>
      <c r="BG130" s="122"/>
      <c r="BH130" s="122"/>
      <c r="BI130" s="120"/>
      <c r="BJ130" s="122"/>
      <c r="BK130" s="122"/>
      <c r="BL130" s="120"/>
      <c r="BM130" s="122"/>
      <c r="BN130" s="122"/>
      <c r="BO130" s="120"/>
      <c r="BP130" s="122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2"/>
      <c r="CA130" s="120"/>
      <c r="CB130" s="122"/>
      <c r="CC130" s="120"/>
      <c r="CD130" s="120"/>
      <c r="CE130" s="120"/>
      <c r="CF130" s="116" t="s">
        <v>152</v>
      </c>
      <c r="CG130" s="116" t="s">
        <v>153</v>
      </c>
      <c r="CH130" s="123">
        <v>37012</v>
      </c>
      <c r="CI130" s="116" t="s">
        <v>132</v>
      </c>
      <c r="CJ130" s="116" t="s">
        <v>159</v>
      </c>
      <c r="CK130" s="123">
        <v>37012</v>
      </c>
      <c r="CL130" s="116" t="s">
        <v>130</v>
      </c>
      <c r="CM130" s="116" t="s">
        <v>186</v>
      </c>
      <c r="CN130" s="123">
        <v>37012</v>
      </c>
      <c r="CO130" s="116" t="s">
        <v>518</v>
      </c>
      <c r="CP130" s="116" t="s">
        <v>518</v>
      </c>
      <c r="CQ130" s="53"/>
      <c r="CR130" s="116" t="s">
        <v>518</v>
      </c>
      <c r="CS130" s="116" t="s">
        <v>518</v>
      </c>
      <c r="CT130" s="53"/>
      <c r="CU130" s="116" t="s">
        <v>518</v>
      </c>
      <c r="CV130" s="116" t="s">
        <v>518</v>
      </c>
      <c r="CW130" s="53"/>
      <c r="CX130" s="116" t="s">
        <v>518</v>
      </c>
      <c r="CY130" s="116" t="s">
        <v>518</v>
      </c>
      <c r="CZ130" s="53"/>
      <c r="DA130" s="116" t="s">
        <v>518</v>
      </c>
      <c r="DB130" s="116" t="s">
        <v>518</v>
      </c>
      <c r="DC130" s="53"/>
      <c r="DD130" s="116" t="s">
        <v>518</v>
      </c>
      <c r="DE130" s="116" t="s">
        <v>518</v>
      </c>
      <c r="DF130" s="53"/>
      <c r="DG130" s="116" t="s">
        <v>518</v>
      </c>
      <c r="DH130" s="116" t="s">
        <v>518</v>
      </c>
      <c r="DI130" s="53"/>
      <c r="DJ130" s="116" t="s">
        <v>518</v>
      </c>
      <c r="DK130" s="116" t="s">
        <v>518</v>
      </c>
      <c r="DL130" s="53"/>
      <c r="DM130" s="116" t="s">
        <v>518</v>
      </c>
      <c r="DN130" s="116" t="s">
        <v>518</v>
      </c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</row>
    <row r="131" spans="1:146">
      <c r="A131" s="3" t="s">
        <v>122</v>
      </c>
      <c r="B131" s="3">
        <v>976</v>
      </c>
      <c r="C131" s="3" t="s">
        <v>211</v>
      </c>
      <c r="D131" s="3" t="s">
        <v>201</v>
      </c>
      <c r="E131" s="3" t="s">
        <v>212</v>
      </c>
      <c r="F131" s="55">
        <v>1</v>
      </c>
      <c r="G131" s="3" t="s">
        <v>177</v>
      </c>
      <c r="H131" s="48">
        <v>120</v>
      </c>
      <c r="I131" s="48">
        <v>1250</v>
      </c>
      <c r="J131" s="48">
        <v>1267.18333333333</v>
      </c>
      <c r="K131" s="48">
        <v>105.422971658886</v>
      </c>
      <c r="L131" s="49">
        <v>0.87852476382404798</v>
      </c>
      <c r="M131" s="3" t="s">
        <v>142</v>
      </c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63">
        <v>5.9277176850692198E-2</v>
      </c>
      <c r="AM131" s="50">
        <v>0.71197514926561001</v>
      </c>
      <c r="AN131" s="50" t="s">
        <v>128</v>
      </c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>
        <v>3.7933333333333298E-5</v>
      </c>
      <c r="BD131" s="50">
        <v>4.5613729453262801E-4</v>
      </c>
      <c r="BE131" s="50" t="s">
        <v>128</v>
      </c>
      <c r="BF131" s="50"/>
      <c r="BG131" s="50"/>
      <c r="BH131" s="50"/>
      <c r="BI131" s="50">
        <v>2.5666666666666698E-4</v>
      </c>
      <c r="BJ131" s="50" t="s">
        <v>128</v>
      </c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>
        <v>8.9429849809970804E-4</v>
      </c>
      <c r="CD131" s="50">
        <v>1.0735031541291001E-2</v>
      </c>
      <c r="CE131" s="50" t="s">
        <v>128</v>
      </c>
      <c r="CF131" s="3" t="s">
        <v>152</v>
      </c>
      <c r="CG131" s="51" t="s">
        <v>178</v>
      </c>
      <c r="CI131" s="51" t="s">
        <v>130</v>
      </c>
      <c r="CJ131" s="51" t="s">
        <v>143</v>
      </c>
    </row>
    <row r="132" spans="1:146">
      <c r="A132" s="3" t="s">
        <v>122</v>
      </c>
      <c r="B132" s="3">
        <v>3098</v>
      </c>
      <c r="C132" s="3" t="s">
        <v>276</v>
      </c>
      <c r="D132" s="3" t="s">
        <v>277</v>
      </c>
      <c r="E132" s="3" t="s">
        <v>278</v>
      </c>
      <c r="F132" s="55">
        <v>1</v>
      </c>
      <c r="G132" s="3" t="s">
        <v>126</v>
      </c>
      <c r="H132" s="48">
        <v>100</v>
      </c>
      <c r="I132" s="48">
        <v>1254</v>
      </c>
      <c r="J132" s="48">
        <v>1268.9363492063501</v>
      </c>
      <c r="K132" s="48">
        <v>119.815014937084</v>
      </c>
      <c r="L132" s="49">
        <v>1.19815014937084</v>
      </c>
      <c r="M132" s="3" t="s">
        <v>142</v>
      </c>
      <c r="N132" s="50">
        <v>1.184E-7</v>
      </c>
      <c r="O132" s="50">
        <v>1.25395021504546E-6</v>
      </c>
      <c r="P132" s="50" t="s">
        <v>129</v>
      </c>
      <c r="Q132" s="50">
        <v>1.2279999999999999E-7</v>
      </c>
      <c r="R132" s="50">
        <v>1.3005497162802599E-6</v>
      </c>
      <c r="S132" s="50" t="s">
        <v>129</v>
      </c>
      <c r="T132" s="50">
        <v>1.4250000000000001E-7</v>
      </c>
      <c r="U132" s="50">
        <v>1.50918839226333E-6</v>
      </c>
      <c r="V132" s="50" t="s">
        <v>129</v>
      </c>
      <c r="W132" s="50">
        <v>1.3379999999999999E-7</v>
      </c>
      <c r="X132" s="50">
        <v>1.4170484693672501E-6</v>
      </c>
      <c r="Y132" s="50" t="s">
        <v>129</v>
      </c>
      <c r="Z132" s="50">
        <v>1.666E-7</v>
      </c>
      <c r="AA132" s="50">
        <v>1.7644265694812E-6</v>
      </c>
      <c r="AB132" s="50" t="s">
        <v>129</v>
      </c>
      <c r="AC132" s="50">
        <v>1.765E-7</v>
      </c>
      <c r="AD132" s="50">
        <v>1.86927544725949E-6</v>
      </c>
      <c r="AE132" s="50" t="s">
        <v>129</v>
      </c>
      <c r="AF132" s="50">
        <v>1.4030000000000001E-7</v>
      </c>
      <c r="AG132" s="50">
        <v>1.48588864164593E-6</v>
      </c>
      <c r="AH132" s="50" t="s">
        <v>129</v>
      </c>
      <c r="AI132" s="50">
        <v>2.149E-7</v>
      </c>
      <c r="AJ132" s="50">
        <v>2.2759620034904501E-6</v>
      </c>
      <c r="AK132" s="50" t="s">
        <v>129</v>
      </c>
      <c r="AL132" s="63">
        <v>6.0234622440376001E-2</v>
      </c>
      <c r="AM132" s="50">
        <v>0.63793258245178697</v>
      </c>
      <c r="AN132" s="50" t="s">
        <v>128</v>
      </c>
      <c r="AO132" s="50">
        <v>1.3589999999999999E-7</v>
      </c>
      <c r="AP132" s="50">
        <v>1.43928914041113E-6</v>
      </c>
      <c r="AQ132" s="50" t="s">
        <v>129</v>
      </c>
      <c r="AR132" s="50">
        <v>1.3379999999999999E-7</v>
      </c>
      <c r="AS132" s="50">
        <v>1.4170484693672501E-6</v>
      </c>
      <c r="AT132" s="50" t="s">
        <v>129</v>
      </c>
      <c r="AU132" s="50">
        <v>1.1070000000000001E-5</v>
      </c>
      <c r="AV132" s="50" t="s">
        <v>129</v>
      </c>
      <c r="AW132" s="50">
        <v>1.579E-7</v>
      </c>
      <c r="AX132" s="50">
        <v>1.6722866465851201E-6</v>
      </c>
      <c r="AY132" s="50" t="s">
        <v>129</v>
      </c>
      <c r="AZ132" s="50">
        <v>1.3379999999999999E-7</v>
      </c>
      <c r="BA132" s="50">
        <v>1.4170484693672501E-6</v>
      </c>
      <c r="BB132" s="50" t="s">
        <v>129</v>
      </c>
      <c r="BC132" s="50">
        <v>1.6673333333333301E-5</v>
      </c>
      <c r="BD132" s="50">
        <v>1.76583867557922E-4</v>
      </c>
      <c r="BE132" s="50" t="s">
        <v>128</v>
      </c>
      <c r="BF132" s="50">
        <v>1.3379999999999999E-7</v>
      </c>
      <c r="BG132" s="50">
        <v>1.4170484693672501E-6</v>
      </c>
      <c r="BH132" s="50" t="s">
        <v>129</v>
      </c>
      <c r="BI132" s="50">
        <v>2.2666666666666701E-4</v>
      </c>
      <c r="BJ132" s="50" t="s">
        <v>128</v>
      </c>
      <c r="BK132" s="50">
        <v>1.3379999999999999E-7</v>
      </c>
      <c r="BL132" s="50">
        <v>1.4170484693672501E-6</v>
      </c>
      <c r="BM132" s="50" t="s">
        <v>129</v>
      </c>
      <c r="BN132" s="50">
        <v>1.3379999999999999E-7</v>
      </c>
      <c r="BO132" s="50">
        <v>1.4170484693672501E-6</v>
      </c>
      <c r="BP132" s="50" t="s">
        <v>129</v>
      </c>
      <c r="BQ132" s="50">
        <v>1.5130000000000001E-7</v>
      </c>
      <c r="BR132" s="50">
        <v>1.6023873947329199E-6</v>
      </c>
      <c r="BS132" s="50" t="s">
        <v>129</v>
      </c>
      <c r="BT132" s="50"/>
      <c r="BU132" s="50"/>
      <c r="BV132" s="50"/>
      <c r="BW132" s="50"/>
      <c r="BX132" s="50"/>
      <c r="BY132" s="50"/>
      <c r="BZ132" s="50"/>
      <c r="CA132" s="50"/>
      <c r="CB132" s="50"/>
      <c r="CC132" s="50">
        <v>1.44390547949715E-3</v>
      </c>
      <c r="CD132" s="50">
        <v>1.5292107994263201E-2</v>
      </c>
      <c r="CE132" s="50" t="s">
        <v>128</v>
      </c>
      <c r="CF132" s="3" t="s">
        <v>152</v>
      </c>
      <c r="CG132" s="51" t="s">
        <v>178</v>
      </c>
      <c r="CH132" s="52">
        <v>37073</v>
      </c>
      <c r="CI132" s="51" t="s">
        <v>130</v>
      </c>
      <c r="CJ132" s="51" t="s">
        <v>279</v>
      </c>
      <c r="CK132" s="52">
        <v>19146</v>
      </c>
      <c r="CL132" s="51" t="s">
        <v>130</v>
      </c>
      <c r="CM132" s="51" t="s">
        <v>138</v>
      </c>
      <c r="CN132" s="52">
        <v>19146</v>
      </c>
      <c r="CO132" s="51" t="s">
        <v>132</v>
      </c>
      <c r="CP132" s="51" t="s">
        <v>255</v>
      </c>
      <c r="CQ132" s="52">
        <v>27546</v>
      </c>
    </row>
    <row r="133" spans="1:146">
      <c r="A133" s="3" t="s">
        <v>122</v>
      </c>
      <c r="B133" s="3">
        <v>3098</v>
      </c>
      <c r="C133" s="3" t="s">
        <v>276</v>
      </c>
      <c r="D133" s="3" t="s">
        <v>277</v>
      </c>
      <c r="E133" s="3" t="s">
        <v>280</v>
      </c>
      <c r="F133" s="55">
        <v>1</v>
      </c>
      <c r="G133" s="3" t="s">
        <v>126</v>
      </c>
      <c r="H133" s="48">
        <v>100</v>
      </c>
      <c r="I133" s="48">
        <v>1254</v>
      </c>
      <c r="J133" s="48">
        <v>1268.9363492063501</v>
      </c>
      <c r="K133" s="48">
        <v>119.815014937084</v>
      </c>
      <c r="L133" s="49">
        <v>1.19815014937084</v>
      </c>
      <c r="M133" s="3" t="s">
        <v>142</v>
      </c>
      <c r="N133" s="50">
        <v>1.184E-7</v>
      </c>
      <c r="O133" s="50">
        <v>1.25395021504546E-6</v>
      </c>
      <c r="P133" s="50" t="s">
        <v>129</v>
      </c>
      <c r="Q133" s="50">
        <v>1.2279999999999999E-7</v>
      </c>
      <c r="R133" s="50">
        <v>1.3005497162802599E-6</v>
      </c>
      <c r="S133" s="50" t="s">
        <v>129</v>
      </c>
      <c r="T133" s="50">
        <v>1.4250000000000001E-7</v>
      </c>
      <c r="U133" s="50">
        <v>1.50918839226333E-6</v>
      </c>
      <c r="V133" s="50" t="s">
        <v>129</v>
      </c>
      <c r="W133" s="50">
        <v>1.3379999999999999E-7</v>
      </c>
      <c r="X133" s="50">
        <v>1.4170484693672501E-6</v>
      </c>
      <c r="Y133" s="50" t="s">
        <v>129</v>
      </c>
      <c r="Z133" s="50">
        <v>1.666E-7</v>
      </c>
      <c r="AA133" s="50">
        <v>1.7644265694812E-6</v>
      </c>
      <c r="AB133" s="50" t="s">
        <v>129</v>
      </c>
      <c r="AC133" s="50">
        <v>1.765E-7</v>
      </c>
      <c r="AD133" s="50">
        <v>1.86927544725949E-6</v>
      </c>
      <c r="AE133" s="50" t="s">
        <v>129</v>
      </c>
      <c r="AF133" s="50">
        <v>1.4030000000000001E-7</v>
      </c>
      <c r="AG133" s="50">
        <v>1.48588864164593E-6</v>
      </c>
      <c r="AH133" s="50" t="s">
        <v>129</v>
      </c>
      <c r="AI133" s="50">
        <v>2.149E-7</v>
      </c>
      <c r="AJ133" s="50">
        <v>2.2759620034904501E-6</v>
      </c>
      <c r="AK133" s="50" t="s">
        <v>129</v>
      </c>
      <c r="AL133" s="63">
        <v>6.0234622440376001E-2</v>
      </c>
      <c r="AM133" s="50">
        <v>0.63793258245178697</v>
      </c>
      <c r="AN133" s="50" t="s">
        <v>128</v>
      </c>
      <c r="AO133" s="50">
        <v>1.3589999999999999E-7</v>
      </c>
      <c r="AP133" s="50">
        <v>1.43928914041113E-6</v>
      </c>
      <c r="AQ133" s="50" t="s">
        <v>129</v>
      </c>
      <c r="AR133" s="50">
        <v>1.3379999999999999E-7</v>
      </c>
      <c r="AS133" s="50">
        <v>1.4170484693672501E-6</v>
      </c>
      <c r="AT133" s="50" t="s">
        <v>129</v>
      </c>
      <c r="AU133" s="50">
        <v>1.1070000000000001E-5</v>
      </c>
      <c r="AV133" s="50" t="s">
        <v>129</v>
      </c>
      <c r="AW133" s="50">
        <v>1.579E-7</v>
      </c>
      <c r="AX133" s="50">
        <v>1.6722866465851201E-6</v>
      </c>
      <c r="AY133" s="50" t="s">
        <v>129</v>
      </c>
      <c r="AZ133" s="50">
        <v>1.3379999999999999E-7</v>
      </c>
      <c r="BA133" s="50">
        <v>1.4170484693672501E-6</v>
      </c>
      <c r="BB133" s="50" t="s">
        <v>129</v>
      </c>
      <c r="BC133" s="50">
        <v>1.6673333333333301E-5</v>
      </c>
      <c r="BD133" s="50">
        <v>1.76583867557922E-4</v>
      </c>
      <c r="BE133" s="50" t="s">
        <v>128</v>
      </c>
      <c r="BF133" s="50">
        <v>1.3379999999999999E-7</v>
      </c>
      <c r="BG133" s="50">
        <v>1.4170484693672501E-6</v>
      </c>
      <c r="BH133" s="50" t="s">
        <v>129</v>
      </c>
      <c r="BI133" s="50">
        <v>2.2666666666666701E-4</v>
      </c>
      <c r="BJ133" s="50" t="s">
        <v>128</v>
      </c>
      <c r="BK133" s="50">
        <v>1.3379999999999999E-7</v>
      </c>
      <c r="BL133" s="50">
        <v>1.4170484693672501E-6</v>
      </c>
      <c r="BM133" s="50" t="s">
        <v>129</v>
      </c>
      <c r="BN133" s="50">
        <v>1.3379999999999999E-7</v>
      </c>
      <c r="BO133" s="50">
        <v>1.4170484693672501E-6</v>
      </c>
      <c r="BP133" s="50" t="s">
        <v>129</v>
      </c>
      <c r="BQ133" s="50">
        <v>1.5130000000000001E-7</v>
      </c>
      <c r="BR133" s="50">
        <v>1.6023873947329199E-6</v>
      </c>
      <c r="BS133" s="50" t="s">
        <v>129</v>
      </c>
      <c r="BT133" s="50"/>
      <c r="BU133" s="50"/>
      <c r="BV133" s="50"/>
      <c r="BW133" s="50"/>
      <c r="BX133" s="50"/>
      <c r="BY133" s="50"/>
      <c r="BZ133" s="50"/>
      <c r="CA133" s="50"/>
      <c r="CB133" s="50"/>
      <c r="CC133" s="50">
        <v>1.44390547949715E-3</v>
      </c>
      <c r="CD133" s="50">
        <v>1.5292107994263201E-2</v>
      </c>
      <c r="CE133" s="50" t="s">
        <v>128</v>
      </c>
      <c r="CF133" s="3" t="s">
        <v>152</v>
      </c>
      <c r="CG133" s="51" t="s">
        <v>178</v>
      </c>
      <c r="CH133" s="52">
        <v>37073</v>
      </c>
      <c r="CI133" s="51" t="s">
        <v>130</v>
      </c>
      <c r="CJ133" s="51" t="s">
        <v>279</v>
      </c>
      <c r="CK133" s="52">
        <v>19419</v>
      </c>
      <c r="CL133" s="51" t="s">
        <v>130</v>
      </c>
      <c r="CM133" s="51" t="s">
        <v>138</v>
      </c>
      <c r="CN133" s="52">
        <v>19419</v>
      </c>
      <c r="CO133" s="51" t="s">
        <v>132</v>
      </c>
      <c r="CP133" s="51" t="s">
        <v>255</v>
      </c>
      <c r="CQ133" s="52">
        <v>27546</v>
      </c>
    </row>
    <row r="134" spans="1:146">
      <c r="A134" s="3" t="s">
        <v>122</v>
      </c>
      <c r="B134" s="3">
        <v>3098</v>
      </c>
      <c r="C134" s="3" t="s">
        <v>276</v>
      </c>
      <c r="D134" s="3" t="s">
        <v>277</v>
      </c>
      <c r="E134" s="3" t="s">
        <v>281</v>
      </c>
      <c r="F134" s="55">
        <v>1</v>
      </c>
      <c r="G134" s="3" t="s">
        <v>126</v>
      </c>
      <c r="H134" s="48">
        <v>125</v>
      </c>
      <c r="I134" s="48">
        <v>1303</v>
      </c>
      <c r="J134" s="48">
        <v>1268.9363492063501</v>
      </c>
      <c r="K134" s="48">
        <v>119.815014937084</v>
      </c>
      <c r="L134" s="49">
        <v>0.95852011949667304</v>
      </c>
      <c r="M134" s="3" t="s">
        <v>142</v>
      </c>
      <c r="N134" s="50">
        <v>1.184E-7</v>
      </c>
      <c r="O134" s="50">
        <v>1.25395021504546E-6</v>
      </c>
      <c r="P134" s="50" t="s">
        <v>129</v>
      </c>
      <c r="Q134" s="50">
        <v>1.2279999999999999E-7</v>
      </c>
      <c r="R134" s="50">
        <v>1.3005497162802599E-6</v>
      </c>
      <c r="S134" s="50" t="s">
        <v>129</v>
      </c>
      <c r="T134" s="50">
        <v>1.4250000000000001E-7</v>
      </c>
      <c r="U134" s="50">
        <v>1.50918839226333E-6</v>
      </c>
      <c r="V134" s="50" t="s">
        <v>129</v>
      </c>
      <c r="W134" s="50">
        <v>1.3379999999999999E-7</v>
      </c>
      <c r="X134" s="50">
        <v>1.4170484693672501E-6</v>
      </c>
      <c r="Y134" s="50" t="s">
        <v>129</v>
      </c>
      <c r="Z134" s="50">
        <v>1.666E-7</v>
      </c>
      <c r="AA134" s="50">
        <v>1.7644265694812E-6</v>
      </c>
      <c r="AB134" s="50" t="s">
        <v>129</v>
      </c>
      <c r="AC134" s="50">
        <v>1.765E-7</v>
      </c>
      <c r="AD134" s="50">
        <v>1.86927544725949E-6</v>
      </c>
      <c r="AE134" s="50" t="s">
        <v>129</v>
      </c>
      <c r="AF134" s="50">
        <v>1.4030000000000001E-7</v>
      </c>
      <c r="AG134" s="50">
        <v>1.48588864164593E-6</v>
      </c>
      <c r="AH134" s="50" t="s">
        <v>129</v>
      </c>
      <c r="AI134" s="50">
        <v>2.149E-7</v>
      </c>
      <c r="AJ134" s="50">
        <v>2.2759620034904501E-6</v>
      </c>
      <c r="AK134" s="50" t="s">
        <v>129</v>
      </c>
      <c r="AL134" s="63">
        <v>6.0234622440376001E-2</v>
      </c>
      <c r="AM134" s="50">
        <v>0.63793258245178697</v>
      </c>
      <c r="AN134" s="50" t="s">
        <v>128</v>
      </c>
      <c r="AO134" s="50">
        <v>1.3589999999999999E-7</v>
      </c>
      <c r="AP134" s="50">
        <v>1.43928914041113E-6</v>
      </c>
      <c r="AQ134" s="50" t="s">
        <v>129</v>
      </c>
      <c r="AR134" s="50">
        <v>1.3379999999999999E-7</v>
      </c>
      <c r="AS134" s="50">
        <v>1.4170484693672501E-6</v>
      </c>
      <c r="AT134" s="50" t="s">
        <v>129</v>
      </c>
      <c r="AU134" s="50">
        <v>1.1070000000000001E-5</v>
      </c>
      <c r="AV134" s="50" t="s">
        <v>129</v>
      </c>
      <c r="AW134" s="50">
        <v>1.579E-7</v>
      </c>
      <c r="AX134" s="50">
        <v>1.6722866465851201E-6</v>
      </c>
      <c r="AY134" s="50" t="s">
        <v>129</v>
      </c>
      <c r="AZ134" s="50">
        <v>1.3379999999999999E-7</v>
      </c>
      <c r="BA134" s="50">
        <v>1.4170484693672501E-6</v>
      </c>
      <c r="BB134" s="50" t="s">
        <v>129</v>
      </c>
      <c r="BC134" s="50">
        <v>1.6673333333333301E-5</v>
      </c>
      <c r="BD134" s="50">
        <v>1.76583867557922E-4</v>
      </c>
      <c r="BE134" s="50" t="s">
        <v>128</v>
      </c>
      <c r="BF134" s="50">
        <v>1.3379999999999999E-7</v>
      </c>
      <c r="BG134" s="50">
        <v>1.4170484693672501E-6</v>
      </c>
      <c r="BH134" s="50" t="s">
        <v>129</v>
      </c>
      <c r="BI134" s="50">
        <v>2.2666666666666701E-4</v>
      </c>
      <c r="BJ134" s="50" t="s">
        <v>128</v>
      </c>
      <c r="BK134" s="50">
        <v>1.3379999999999999E-7</v>
      </c>
      <c r="BL134" s="50">
        <v>1.4170484693672501E-6</v>
      </c>
      <c r="BM134" s="50" t="s">
        <v>129</v>
      </c>
      <c r="BN134" s="50">
        <v>1.3379999999999999E-7</v>
      </c>
      <c r="BO134" s="50">
        <v>1.4170484693672501E-6</v>
      </c>
      <c r="BP134" s="50" t="s">
        <v>129</v>
      </c>
      <c r="BQ134" s="50">
        <v>1.5130000000000001E-7</v>
      </c>
      <c r="BR134" s="50">
        <v>1.6023873947329199E-6</v>
      </c>
      <c r="BS134" s="50" t="s">
        <v>129</v>
      </c>
      <c r="BT134" s="50"/>
      <c r="BU134" s="50"/>
      <c r="BV134" s="50"/>
      <c r="BW134" s="50"/>
      <c r="BX134" s="50"/>
      <c r="BY134" s="50"/>
      <c r="BZ134" s="50"/>
      <c r="CA134" s="50"/>
      <c r="CB134" s="50"/>
      <c r="CC134" s="50">
        <v>1.44390547949715E-3</v>
      </c>
      <c r="CD134" s="50">
        <v>1.5292107994263201E-2</v>
      </c>
      <c r="CE134" s="50" t="s">
        <v>128</v>
      </c>
      <c r="CF134" s="3" t="s">
        <v>152</v>
      </c>
      <c r="CG134" s="51" t="s">
        <v>178</v>
      </c>
      <c r="CH134" s="52">
        <v>37073</v>
      </c>
      <c r="CI134" s="51" t="s">
        <v>130</v>
      </c>
      <c r="CJ134" s="51" t="s">
        <v>279</v>
      </c>
      <c r="CK134" s="52">
        <v>20029</v>
      </c>
      <c r="CL134" s="51" t="s">
        <v>130</v>
      </c>
      <c r="CM134" s="51" t="s">
        <v>138</v>
      </c>
      <c r="CN134" s="52">
        <v>20029</v>
      </c>
      <c r="CO134" s="51" t="s">
        <v>132</v>
      </c>
      <c r="CP134" s="51" t="s">
        <v>255</v>
      </c>
      <c r="CQ134" s="52">
        <v>27546</v>
      </c>
    </row>
    <row r="135" spans="1:146">
      <c r="A135" s="3" t="s">
        <v>122</v>
      </c>
      <c r="B135" s="3">
        <v>3098</v>
      </c>
      <c r="C135" s="3" t="s">
        <v>276</v>
      </c>
      <c r="D135" s="3" t="s">
        <v>277</v>
      </c>
      <c r="E135" s="3" t="s">
        <v>282</v>
      </c>
      <c r="F135" s="55">
        <v>1</v>
      </c>
      <c r="G135" s="3" t="s">
        <v>126</v>
      </c>
      <c r="H135" s="48">
        <v>185</v>
      </c>
      <c r="I135" s="48">
        <v>1921</v>
      </c>
      <c r="J135" s="48">
        <v>1268.9363492063501</v>
      </c>
      <c r="K135" s="48">
        <v>119.815014937084</v>
      </c>
      <c r="L135" s="49">
        <v>0.64764872938964402</v>
      </c>
      <c r="M135" s="3" t="s">
        <v>142</v>
      </c>
      <c r="N135" s="50">
        <v>1.184E-7</v>
      </c>
      <c r="O135" s="50">
        <v>1.25395021504546E-6</v>
      </c>
      <c r="P135" s="50" t="s">
        <v>129</v>
      </c>
      <c r="Q135" s="50">
        <v>1.2279999999999999E-7</v>
      </c>
      <c r="R135" s="50">
        <v>1.3005497162802599E-6</v>
      </c>
      <c r="S135" s="50" t="s">
        <v>129</v>
      </c>
      <c r="T135" s="50">
        <v>1.4250000000000001E-7</v>
      </c>
      <c r="U135" s="50">
        <v>1.50918839226333E-6</v>
      </c>
      <c r="V135" s="50" t="s">
        <v>129</v>
      </c>
      <c r="W135" s="50">
        <v>1.3379999999999999E-7</v>
      </c>
      <c r="X135" s="50">
        <v>1.4170484693672501E-6</v>
      </c>
      <c r="Y135" s="50" t="s">
        <v>129</v>
      </c>
      <c r="Z135" s="50">
        <v>1.666E-7</v>
      </c>
      <c r="AA135" s="50">
        <v>1.7644265694812E-6</v>
      </c>
      <c r="AB135" s="50" t="s">
        <v>129</v>
      </c>
      <c r="AC135" s="50">
        <v>1.765E-7</v>
      </c>
      <c r="AD135" s="50">
        <v>1.86927544725949E-6</v>
      </c>
      <c r="AE135" s="50" t="s">
        <v>129</v>
      </c>
      <c r="AF135" s="50">
        <v>1.4030000000000001E-7</v>
      </c>
      <c r="AG135" s="50">
        <v>1.48588864164593E-6</v>
      </c>
      <c r="AH135" s="50" t="s">
        <v>129</v>
      </c>
      <c r="AI135" s="50">
        <v>2.149E-7</v>
      </c>
      <c r="AJ135" s="50">
        <v>2.2759620034904501E-6</v>
      </c>
      <c r="AK135" s="50" t="s">
        <v>129</v>
      </c>
      <c r="AL135" s="63">
        <v>6.0234622440376001E-2</v>
      </c>
      <c r="AM135" s="50">
        <v>0.63793258245178697</v>
      </c>
      <c r="AN135" s="50" t="s">
        <v>128</v>
      </c>
      <c r="AO135" s="50">
        <v>1.3589999999999999E-7</v>
      </c>
      <c r="AP135" s="50">
        <v>1.43928914041113E-6</v>
      </c>
      <c r="AQ135" s="50" t="s">
        <v>129</v>
      </c>
      <c r="AR135" s="50">
        <v>1.3379999999999999E-7</v>
      </c>
      <c r="AS135" s="50">
        <v>1.4170484693672501E-6</v>
      </c>
      <c r="AT135" s="50" t="s">
        <v>129</v>
      </c>
      <c r="AU135" s="50">
        <v>1.1070000000000001E-5</v>
      </c>
      <c r="AV135" s="50" t="s">
        <v>129</v>
      </c>
      <c r="AW135" s="50">
        <v>1.579E-7</v>
      </c>
      <c r="AX135" s="50">
        <v>1.6722866465851201E-6</v>
      </c>
      <c r="AY135" s="50" t="s">
        <v>129</v>
      </c>
      <c r="AZ135" s="50">
        <v>1.3379999999999999E-7</v>
      </c>
      <c r="BA135" s="50">
        <v>1.4170484693672501E-6</v>
      </c>
      <c r="BB135" s="50" t="s">
        <v>129</v>
      </c>
      <c r="BC135" s="50">
        <v>1.6673333333333301E-5</v>
      </c>
      <c r="BD135" s="50">
        <v>1.76583867557922E-4</v>
      </c>
      <c r="BE135" s="50" t="s">
        <v>128</v>
      </c>
      <c r="BF135" s="50">
        <v>1.3379999999999999E-7</v>
      </c>
      <c r="BG135" s="50">
        <v>1.4170484693672501E-6</v>
      </c>
      <c r="BH135" s="50" t="s">
        <v>129</v>
      </c>
      <c r="BI135" s="50">
        <v>2.2666666666666701E-4</v>
      </c>
      <c r="BJ135" s="50" t="s">
        <v>128</v>
      </c>
      <c r="BK135" s="50">
        <v>1.3379999999999999E-7</v>
      </c>
      <c r="BL135" s="50">
        <v>1.4170484693672501E-6</v>
      </c>
      <c r="BM135" s="50" t="s">
        <v>129</v>
      </c>
      <c r="BN135" s="50">
        <v>1.3379999999999999E-7</v>
      </c>
      <c r="BO135" s="50">
        <v>1.4170484693672501E-6</v>
      </c>
      <c r="BP135" s="50" t="s">
        <v>129</v>
      </c>
      <c r="BQ135" s="50">
        <v>1.5130000000000001E-7</v>
      </c>
      <c r="BR135" s="50">
        <v>1.6023873947329199E-6</v>
      </c>
      <c r="BS135" s="50" t="s">
        <v>129</v>
      </c>
      <c r="BT135" s="50"/>
      <c r="BU135" s="50"/>
      <c r="BV135" s="50"/>
      <c r="BW135" s="50"/>
      <c r="BX135" s="50"/>
      <c r="BY135" s="50"/>
      <c r="BZ135" s="50"/>
      <c r="CA135" s="50"/>
      <c r="CB135" s="50"/>
      <c r="CC135" s="50">
        <v>1.44390547949715E-3</v>
      </c>
      <c r="CD135" s="50">
        <v>1.5292107994263201E-2</v>
      </c>
      <c r="CE135" s="50" t="s">
        <v>128</v>
      </c>
      <c r="CF135" s="3" t="s">
        <v>152</v>
      </c>
      <c r="CG135" s="51" t="s">
        <v>178</v>
      </c>
      <c r="CH135" s="52">
        <v>37073</v>
      </c>
      <c r="CI135" s="51" t="s">
        <v>130</v>
      </c>
      <c r="CJ135" s="51" t="s">
        <v>279</v>
      </c>
      <c r="CK135" s="52">
        <v>22221</v>
      </c>
      <c r="CL135" s="51" t="s">
        <v>130</v>
      </c>
      <c r="CM135" s="51" t="s">
        <v>138</v>
      </c>
      <c r="CN135" s="52">
        <v>22221</v>
      </c>
      <c r="CO135" s="51" t="s">
        <v>132</v>
      </c>
      <c r="CP135" s="51" t="s">
        <v>255</v>
      </c>
      <c r="CQ135" s="52">
        <v>27546</v>
      </c>
    </row>
    <row r="136" spans="1:146">
      <c r="A136" s="3" t="s">
        <v>122</v>
      </c>
      <c r="B136" s="3">
        <v>10769</v>
      </c>
      <c r="C136" s="3" t="s">
        <v>435</v>
      </c>
      <c r="D136" s="3" t="s">
        <v>387</v>
      </c>
      <c r="E136" s="3" t="s">
        <v>388</v>
      </c>
      <c r="F136" s="55">
        <v>1</v>
      </c>
      <c r="G136" s="3" t="s">
        <v>177</v>
      </c>
      <c r="H136" s="48">
        <v>36</v>
      </c>
      <c r="I136" s="48">
        <v>407.93</v>
      </c>
      <c r="J136" s="48">
        <v>424.01249999999999</v>
      </c>
      <c r="K136" s="48">
        <v>35.422598091294603</v>
      </c>
      <c r="L136" s="49">
        <v>0.98396105809151702</v>
      </c>
      <c r="M136" s="3" t="s">
        <v>142</v>
      </c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63">
        <v>6.0234938344708798E-2</v>
      </c>
      <c r="AM136" s="50">
        <v>0.721852156035239</v>
      </c>
      <c r="AN136" s="50" t="s">
        <v>128</v>
      </c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>
        <v>1.2399888937712E-6</v>
      </c>
      <c r="BD136" s="50">
        <v>1.4841086716002E-5</v>
      </c>
      <c r="BE136" s="50" t="s">
        <v>128</v>
      </c>
      <c r="BF136" s="50"/>
      <c r="BG136" s="50"/>
      <c r="BH136" s="50"/>
      <c r="BI136" s="50">
        <v>2.66666666666667E-4</v>
      </c>
      <c r="BJ136" s="50" t="s">
        <v>128</v>
      </c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>
        <v>4.14952439514811E-4</v>
      </c>
      <c r="CA136" s="50">
        <v>4.9502701989700701E-3</v>
      </c>
      <c r="CB136" s="50" t="s">
        <v>128</v>
      </c>
      <c r="CC136" s="50"/>
      <c r="CD136" s="50"/>
      <c r="CE136" s="50"/>
      <c r="CF136" s="3" t="s">
        <v>152</v>
      </c>
      <c r="CG136" s="51" t="s">
        <v>178</v>
      </c>
      <c r="CH136" s="52">
        <v>32933</v>
      </c>
      <c r="CI136" s="51" t="s">
        <v>130</v>
      </c>
      <c r="CJ136" s="51" t="s">
        <v>237</v>
      </c>
      <c r="CK136" s="52">
        <v>32933</v>
      </c>
    </row>
    <row r="137" spans="1:146">
      <c r="A137" s="3" t="s">
        <v>122</v>
      </c>
      <c r="B137" s="3">
        <v>50776</v>
      </c>
      <c r="C137" s="129" t="s">
        <v>559</v>
      </c>
      <c r="D137" s="3" t="s">
        <v>277</v>
      </c>
      <c r="E137" s="3" t="s">
        <v>445</v>
      </c>
      <c r="F137" s="55">
        <v>1</v>
      </c>
      <c r="G137" s="3" t="s">
        <v>177</v>
      </c>
      <c r="H137" s="48">
        <v>46.5</v>
      </c>
      <c r="I137" s="48">
        <v>600</v>
      </c>
      <c r="J137" s="48">
        <v>1043.7</v>
      </c>
      <c r="K137" s="48">
        <v>91.227115612519</v>
      </c>
      <c r="L137" s="49">
        <v>1.9618734540326701</v>
      </c>
      <c r="M137" s="3" t="s">
        <v>397</v>
      </c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63">
        <v>6.3586767574738204E-2</v>
      </c>
      <c r="AM137" s="50">
        <v>0.72790967145259</v>
      </c>
      <c r="AN137" s="50" t="s">
        <v>128</v>
      </c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>
        <v>3.8899999999999997E-5</v>
      </c>
      <c r="BD137" s="50">
        <v>4.4474765206425801E-4</v>
      </c>
      <c r="BE137" s="50" t="s">
        <v>129</v>
      </c>
      <c r="BF137" s="50"/>
      <c r="BG137" s="50"/>
      <c r="BH137" s="50"/>
      <c r="BI137" s="50">
        <v>3.0000000000000001E-3</v>
      </c>
      <c r="BJ137" s="50" t="s">
        <v>129</v>
      </c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>
        <v>7.5556914438266499E-4</v>
      </c>
      <c r="CD137" s="50">
        <v>8.6455642281636595E-3</v>
      </c>
      <c r="CE137" s="50" t="s">
        <v>128</v>
      </c>
      <c r="CF137" s="3" t="s">
        <v>152</v>
      </c>
      <c r="CG137" s="51" t="s">
        <v>178</v>
      </c>
      <c r="CH137" s="52">
        <v>33878</v>
      </c>
      <c r="CI137" s="51" t="s">
        <v>130</v>
      </c>
      <c r="CJ137" s="51" t="s">
        <v>186</v>
      </c>
      <c r="CK137" s="52">
        <v>33878</v>
      </c>
    </row>
    <row r="138" spans="1:146">
      <c r="A138" s="3" t="s">
        <v>122</v>
      </c>
      <c r="B138" s="3">
        <v>50776</v>
      </c>
      <c r="C138" s="129" t="s">
        <v>559</v>
      </c>
      <c r="D138" s="3" t="s">
        <v>277</v>
      </c>
      <c r="E138" s="3" t="s">
        <v>446</v>
      </c>
      <c r="F138" s="55">
        <v>1</v>
      </c>
      <c r="G138" s="3" t="s">
        <v>177</v>
      </c>
      <c r="H138" s="48">
        <v>46.5</v>
      </c>
      <c r="I138" s="48">
        <v>600</v>
      </c>
      <c r="J138" s="48">
        <v>1043.7</v>
      </c>
      <c r="K138" s="48">
        <v>91.199709595036495</v>
      </c>
      <c r="L138" s="49">
        <v>1.9612840773126099</v>
      </c>
      <c r="M138" s="3" t="s">
        <v>397</v>
      </c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63">
        <v>6.3586767574738204E-2</v>
      </c>
      <c r="AM138" s="50">
        <v>0.72790967145259</v>
      </c>
      <c r="AN138" s="50" t="s">
        <v>128</v>
      </c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>
        <v>3.8899999999999997E-5</v>
      </c>
      <c r="BD138" s="50">
        <v>4.4501485351528599E-4</v>
      </c>
      <c r="BE138" s="50" t="s">
        <v>129</v>
      </c>
      <c r="BF138" s="50"/>
      <c r="BG138" s="50"/>
      <c r="BH138" s="50"/>
      <c r="BI138" s="50">
        <v>3.0000000000000001E-3</v>
      </c>
      <c r="BJ138" s="50" t="s">
        <v>129</v>
      </c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>
        <v>7.5556914438266499E-4</v>
      </c>
      <c r="CD138" s="50">
        <v>8.6455642281636595E-3</v>
      </c>
      <c r="CE138" s="50" t="s">
        <v>128</v>
      </c>
      <c r="CF138" s="3" t="s">
        <v>152</v>
      </c>
      <c r="CG138" s="51" t="s">
        <v>178</v>
      </c>
      <c r="CH138" s="52">
        <v>33878</v>
      </c>
      <c r="CI138" s="51" t="s">
        <v>130</v>
      </c>
      <c r="CJ138" s="51" t="s">
        <v>186</v>
      </c>
      <c r="CK138" s="52">
        <v>33878</v>
      </c>
    </row>
    <row r="139" spans="1:146">
      <c r="A139" s="3" t="s">
        <v>122</v>
      </c>
      <c r="B139" s="3">
        <v>10113</v>
      </c>
      <c r="C139" s="3" t="s">
        <v>395</v>
      </c>
      <c r="D139" s="3" t="s">
        <v>277</v>
      </c>
      <c r="E139" s="3" t="s">
        <v>396</v>
      </c>
      <c r="F139" s="55">
        <v>1</v>
      </c>
      <c r="G139" s="3" t="s">
        <v>177</v>
      </c>
      <c r="H139" s="48">
        <v>44</v>
      </c>
      <c r="I139" s="48">
        <v>520</v>
      </c>
      <c r="J139" s="48">
        <v>909.67248333333305</v>
      </c>
      <c r="K139" s="48">
        <v>85.892741780631198</v>
      </c>
      <c r="L139" s="49">
        <v>1.9521077677416201</v>
      </c>
      <c r="M139" s="3" t="s">
        <v>397</v>
      </c>
      <c r="N139" s="50">
        <v>1.5699999999999999E-5</v>
      </c>
      <c r="O139" s="50">
        <v>1.6627549304234601E-4</v>
      </c>
      <c r="P139" s="50" t="s">
        <v>129</v>
      </c>
      <c r="Q139" s="50">
        <v>1.5699999999999999E-5</v>
      </c>
      <c r="R139" s="50">
        <v>1.6627549304234601E-4</v>
      </c>
      <c r="S139" s="50" t="s">
        <v>129</v>
      </c>
      <c r="T139" s="50">
        <v>1.5699999999999999E-5</v>
      </c>
      <c r="U139" s="50">
        <v>1.6627549304234601E-4</v>
      </c>
      <c r="V139" s="50" t="s">
        <v>129</v>
      </c>
      <c r="W139" s="50">
        <v>1.5699999999999999E-5</v>
      </c>
      <c r="X139" s="50">
        <v>1.6627549304234601E-4</v>
      </c>
      <c r="Y139" s="50" t="s">
        <v>129</v>
      </c>
      <c r="Z139" s="50">
        <v>1.5699999999999999E-5</v>
      </c>
      <c r="AA139" s="50">
        <v>1.6627549304234601E-4</v>
      </c>
      <c r="AB139" s="50" t="s">
        <v>129</v>
      </c>
      <c r="AC139" s="50">
        <v>1.5699999999999999E-5</v>
      </c>
      <c r="AD139" s="50">
        <v>1.6627549304234601E-4</v>
      </c>
      <c r="AE139" s="50" t="s">
        <v>129</v>
      </c>
      <c r="AF139" s="50"/>
      <c r="AG139" s="50"/>
      <c r="AH139" s="50"/>
      <c r="AI139" s="50">
        <v>1.5699999999999999E-5</v>
      </c>
      <c r="AJ139" s="50">
        <v>1.6627549304234601E-4</v>
      </c>
      <c r="AK139" s="50" t="s">
        <v>129</v>
      </c>
      <c r="AL139" s="63">
        <v>6.3845911116699197E-2</v>
      </c>
      <c r="AM139" s="50">
        <v>0.67617900316349899</v>
      </c>
      <c r="AN139" s="50" t="s">
        <v>128</v>
      </c>
      <c r="AO139" s="50">
        <v>1.5699999999999999E-5</v>
      </c>
      <c r="AP139" s="50">
        <v>1.6627549304234601E-4</v>
      </c>
      <c r="AQ139" s="50" t="s">
        <v>129</v>
      </c>
      <c r="AR139" s="50">
        <v>1.5699999999999999E-5</v>
      </c>
      <c r="AS139" s="50">
        <v>1.6627549304234601E-4</v>
      </c>
      <c r="AT139" s="50" t="s">
        <v>129</v>
      </c>
      <c r="AU139" s="50">
        <v>1.1199999999999999E-5</v>
      </c>
      <c r="AV139" s="50" t="s">
        <v>129</v>
      </c>
      <c r="AW139" s="50">
        <v>1.5699999999999999E-5</v>
      </c>
      <c r="AX139" s="50">
        <v>1.6627549304234601E-4</v>
      </c>
      <c r="AY139" s="50" t="s">
        <v>129</v>
      </c>
      <c r="AZ139" s="50">
        <v>1.5699999999999999E-5</v>
      </c>
      <c r="BA139" s="50">
        <v>1.6627549304234601E-4</v>
      </c>
      <c r="BB139" s="50" t="s">
        <v>129</v>
      </c>
      <c r="BC139" s="50">
        <v>9.5633333333333304E-6</v>
      </c>
      <c r="BD139" s="50">
        <v>1.0128330988078301E-4</v>
      </c>
      <c r="BE139" s="50" t="s">
        <v>128</v>
      </c>
      <c r="BF139" s="50">
        <v>1.5699999999999999E-5</v>
      </c>
      <c r="BG139" s="50">
        <v>1.6627549304234601E-4</v>
      </c>
      <c r="BH139" s="50" t="s">
        <v>129</v>
      </c>
      <c r="BI139" s="50">
        <v>3.0000000000000001E-3</v>
      </c>
      <c r="BJ139" s="50" t="s">
        <v>129</v>
      </c>
      <c r="BK139" s="50">
        <v>3.15E-5</v>
      </c>
      <c r="BL139" s="50">
        <v>3.3361006565820899E-4</v>
      </c>
      <c r="BM139" s="50" t="s">
        <v>129</v>
      </c>
      <c r="BN139" s="50">
        <v>1.5699999999999999E-5</v>
      </c>
      <c r="BO139" s="50">
        <v>1.6627549304234601E-4</v>
      </c>
      <c r="BP139" s="50" t="s">
        <v>129</v>
      </c>
      <c r="BQ139" s="50">
        <v>1.5699999999999999E-5</v>
      </c>
      <c r="BR139" s="50">
        <v>1.6627549304234601E-4</v>
      </c>
      <c r="BS139" s="50" t="s">
        <v>129</v>
      </c>
      <c r="BT139" s="50"/>
      <c r="BU139" s="50"/>
      <c r="BV139" s="50"/>
      <c r="BW139" s="50"/>
      <c r="BX139" s="50"/>
      <c r="BY139" s="50"/>
      <c r="BZ139" s="50"/>
      <c r="CA139" s="50"/>
      <c r="CB139" s="50"/>
      <c r="CC139" s="50">
        <v>2.1081451037630902E-3</v>
      </c>
      <c r="CD139" s="50">
        <v>2.2326934174077301E-2</v>
      </c>
      <c r="CE139" s="50" t="s">
        <v>128</v>
      </c>
      <c r="CF139" s="3" t="s">
        <v>130</v>
      </c>
      <c r="CG139" s="51" t="s">
        <v>186</v>
      </c>
    </row>
    <row r="140" spans="1:146">
      <c r="A140" s="3" t="s">
        <v>122</v>
      </c>
      <c r="B140" s="3">
        <v>10113</v>
      </c>
      <c r="C140" s="3" t="s">
        <v>395</v>
      </c>
      <c r="D140" s="3" t="s">
        <v>277</v>
      </c>
      <c r="E140" s="3" t="s">
        <v>398</v>
      </c>
      <c r="F140" s="55">
        <v>1</v>
      </c>
      <c r="G140" s="3" t="s">
        <v>177</v>
      </c>
      <c r="H140" s="48">
        <v>44</v>
      </c>
      <c r="I140" s="48">
        <v>520</v>
      </c>
      <c r="J140" s="48">
        <v>909.67248333333305</v>
      </c>
      <c r="K140" s="48">
        <v>85.892741780631198</v>
      </c>
      <c r="L140" s="49">
        <v>1.9521077677416201</v>
      </c>
      <c r="M140" s="3" t="s">
        <v>397</v>
      </c>
      <c r="N140" s="50">
        <v>1.5699999999999999E-5</v>
      </c>
      <c r="O140" s="50">
        <v>1.6627549304234601E-4</v>
      </c>
      <c r="P140" s="50" t="s">
        <v>129</v>
      </c>
      <c r="Q140" s="50">
        <v>1.5699999999999999E-5</v>
      </c>
      <c r="R140" s="50">
        <v>1.6627549304234601E-4</v>
      </c>
      <c r="S140" s="50" t="s">
        <v>129</v>
      </c>
      <c r="T140" s="50">
        <v>1.5699999999999999E-5</v>
      </c>
      <c r="U140" s="50">
        <v>1.6627549304234601E-4</v>
      </c>
      <c r="V140" s="50" t="s">
        <v>129</v>
      </c>
      <c r="W140" s="50">
        <v>1.5699999999999999E-5</v>
      </c>
      <c r="X140" s="50">
        <v>1.6627549304234601E-4</v>
      </c>
      <c r="Y140" s="50" t="s">
        <v>129</v>
      </c>
      <c r="Z140" s="50">
        <v>1.5699999999999999E-5</v>
      </c>
      <c r="AA140" s="50">
        <v>1.6627549304234601E-4</v>
      </c>
      <c r="AB140" s="50" t="s">
        <v>129</v>
      </c>
      <c r="AC140" s="50">
        <v>1.5699999999999999E-5</v>
      </c>
      <c r="AD140" s="50">
        <v>1.6627549304234601E-4</v>
      </c>
      <c r="AE140" s="50" t="s">
        <v>129</v>
      </c>
      <c r="AF140" s="50"/>
      <c r="AG140" s="50"/>
      <c r="AH140" s="50"/>
      <c r="AI140" s="50">
        <v>1.5699999999999999E-5</v>
      </c>
      <c r="AJ140" s="50">
        <v>1.6627549304234601E-4</v>
      </c>
      <c r="AK140" s="50" t="s">
        <v>129</v>
      </c>
      <c r="AL140" s="63">
        <v>6.3845911116699197E-2</v>
      </c>
      <c r="AM140" s="50">
        <v>0.67617900316349899</v>
      </c>
      <c r="AN140" s="50" t="s">
        <v>128</v>
      </c>
      <c r="AO140" s="50">
        <v>1.5699999999999999E-5</v>
      </c>
      <c r="AP140" s="50">
        <v>1.6627549304234601E-4</v>
      </c>
      <c r="AQ140" s="50" t="s">
        <v>129</v>
      </c>
      <c r="AR140" s="50">
        <v>1.5699999999999999E-5</v>
      </c>
      <c r="AS140" s="50">
        <v>1.6627549304234601E-4</v>
      </c>
      <c r="AT140" s="50" t="s">
        <v>129</v>
      </c>
      <c r="AU140" s="50">
        <v>1.1199999999999999E-5</v>
      </c>
      <c r="AV140" s="50" t="s">
        <v>129</v>
      </c>
      <c r="AW140" s="50">
        <v>1.5699999999999999E-5</v>
      </c>
      <c r="AX140" s="50">
        <v>1.6627549304234601E-4</v>
      </c>
      <c r="AY140" s="50" t="s">
        <v>129</v>
      </c>
      <c r="AZ140" s="50">
        <v>1.5699999999999999E-5</v>
      </c>
      <c r="BA140" s="50">
        <v>1.6627549304234601E-4</v>
      </c>
      <c r="BB140" s="50" t="s">
        <v>129</v>
      </c>
      <c r="BC140" s="50">
        <v>9.5633333333333304E-6</v>
      </c>
      <c r="BD140" s="50">
        <v>1.0128330988078301E-4</v>
      </c>
      <c r="BE140" s="50" t="s">
        <v>128</v>
      </c>
      <c r="BF140" s="50">
        <v>1.5699999999999999E-5</v>
      </c>
      <c r="BG140" s="50">
        <v>1.6627549304234601E-4</v>
      </c>
      <c r="BH140" s="50" t="s">
        <v>129</v>
      </c>
      <c r="BI140" s="50">
        <v>3.0000000000000001E-3</v>
      </c>
      <c r="BJ140" s="50" t="s">
        <v>129</v>
      </c>
      <c r="BK140" s="50">
        <v>3.15E-5</v>
      </c>
      <c r="BL140" s="50">
        <v>3.3361006565820899E-4</v>
      </c>
      <c r="BM140" s="50" t="s">
        <v>129</v>
      </c>
      <c r="BN140" s="50">
        <v>1.5699999999999999E-5</v>
      </c>
      <c r="BO140" s="50">
        <v>1.6627549304234601E-4</v>
      </c>
      <c r="BP140" s="50" t="s">
        <v>129</v>
      </c>
      <c r="BQ140" s="50">
        <v>1.5699999999999999E-5</v>
      </c>
      <c r="BR140" s="50">
        <v>1.6627549304234601E-4</v>
      </c>
      <c r="BS140" s="50" t="s">
        <v>129</v>
      </c>
      <c r="BT140" s="50"/>
      <c r="BU140" s="50"/>
      <c r="BV140" s="50"/>
      <c r="BW140" s="50"/>
      <c r="BX140" s="50"/>
      <c r="BY140" s="50"/>
      <c r="BZ140" s="50"/>
      <c r="CA140" s="50"/>
      <c r="CB140" s="50"/>
      <c r="CC140" s="50">
        <v>2.1081451037630902E-3</v>
      </c>
      <c r="CD140" s="50">
        <v>2.2326934174077301E-2</v>
      </c>
      <c r="CE140" s="50" t="s">
        <v>128</v>
      </c>
      <c r="CF140" s="3" t="s">
        <v>130</v>
      </c>
      <c r="CG140" s="51" t="s">
        <v>186</v>
      </c>
    </row>
    <row r="141" spans="1:146">
      <c r="A141" s="3" t="s">
        <v>122</v>
      </c>
      <c r="B141" s="3">
        <v>54304</v>
      </c>
      <c r="C141" s="3" t="s">
        <v>468</v>
      </c>
      <c r="D141" s="3" t="s">
        <v>303</v>
      </c>
      <c r="E141" s="3" t="s">
        <v>469</v>
      </c>
      <c r="F141" s="55">
        <v>1</v>
      </c>
      <c r="G141" s="3" t="s">
        <v>126</v>
      </c>
      <c r="H141" s="48">
        <v>222</v>
      </c>
      <c r="I141" s="48">
        <v>2300</v>
      </c>
      <c r="J141" s="48">
        <v>2085.7741666666702</v>
      </c>
      <c r="K141" s="48">
        <v>236.62</v>
      </c>
      <c r="L141" s="49">
        <v>1.06585585585586</v>
      </c>
      <c r="M141" s="3" t="s">
        <v>142</v>
      </c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63">
        <v>6.5417533244611303E-2</v>
      </c>
      <c r="AM141" s="50">
        <v>0.57819704496039104</v>
      </c>
      <c r="AN141" s="50" t="s">
        <v>128</v>
      </c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>
        <v>1.1559999999999999E-3</v>
      </c>
      <c r="BJ141" s="50" t="s">
        <v>129</v>
      </c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>
        <v>2.0588189633645801E-4</v>
      </c>
      <c r="CD141" s="50">
        <v>1.8282273640615001E-3</v>
      </c>
      <c r="CE141" s="50" t="s">
        <v>128</v>
      </c>
      <c r="CF141" s="3" t="s">
        <v>152</v>
      </c>
      <c r="CG141" s="51" t="s">
        <v>153</v>
      </c>
      <c r="CH141" s="52">
        <v>35339</v>
      </c>
      <c r="CI141" s="51" t="s">
        <v>132</v>
      </c>
      <c r="CJ141" s="51" t="s">
        <v>159</v>
      </c>
      <c r="CK141" s="52">
        <v>35339</v>
      </c>
      <c r="CL141" s="51" t="s">
        <v>130</v>
      </c>
      <c r="CM141" s="51" t="s">
        <v>237</v>
      </c>
      <c r="CN141" s="52">
        <v>35339</v>
      </c>
    </row>
    <row r="142" spans="1:146">
      <c r="A142" s="3" t="s">
        <v>122</v>
      </c>
      <c r="B142" s="3">
        <v>54144</v>
      </c>
      <c r="C142" s="3" t="s">
        <v>465</v>
      </c>
      <c r="D142" s="3" t="s">
        <v>277</v>
      </c>
      <c r="E142" s="3" t="s">
        <v>466</v>
      </c>
      <c r="F142" s="55">
        <v>1</v>
      </c>
      <c r="G142" s="3" t="s">
        <v>177</v>
      </c>
      <c r="H142" s="48">
        <v>36</v>
      </c>
      <c r="I142" s="48">
        <v>450</v>
      </c>
      <c r="J142" s="48">
        <v>425.36753542500003</v>
      </c>
      <c r="K142" s="48">
        <v>40.163888159223397</v>
      </c>
      <c r="L142" s="49">
        <v>1.1156635599784299</v>
      </c>
      <c r="M142" s="3" t="s">
        <v>467</v>
      </c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63">
        <v>6.5718056960978197E-2</v>
      </c>
      <c r="AM142" s="50">
        <v>0.69600651738672703</v>
      </c>
      <c r="AN142" s="50" t="s">
        <v>128</v>
      </c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>
        <v>2.0000000000000001E-4</v>
      </c>
      <c r="BD142" s="50">
        <v>2.11815914703625E-3</v>
      </c>
      <c r="BE142" s="50" t="s">
        <v>129</v>
      </c>
      <c r="BF142" s="50"/>
      <c r="BG142" s="50"/>
      <c r="BH142" s="50"/>
      <c r="BI142" s="50">
        <v>3.8600000000000003E-5</v>
      </c>
      <c r="BJ142" s="50" t="s">
        <v>129</v>
      </c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>
        <v>1.1468184033851E-3</v>
      </c>
      <c r="CD142" s="50">
        <v>1.21457194555983E-2</v>
      </c>
      <c r="CE142" s="50" t="s">
        <v>128</v>
      </c>
      <c r="CF142" s="3" t="s">
        <v>152</v>
      </c>
      <c r="CG142" s="51" t="s">
        <v>178</v>
      </c>
      <c r="CH142" s="52">
        <v>37469</v>
      </c>
      <c r="CI142" s="51" t="s">
        <v>130</v>
      </c>
      <c r="CJ142" s="51" t="s">
        <v>186</v>
      </c>
      <c r="CK142" s="52">
        <v>33909</v>
      </c>
    </row>
    <row r="143" spans="1:146">
      <c r="A143" s="116" t="s">
        <v>122</v>
      </c>
      <c r="B143" s="117">
        <v>6016</v>
      </c>
      <c r="C143" s="116" t="s">
        <v>496</v>
      </c>
      <c r="D143" s="116" t="s">
        <v>201</v>
      </c>
      <c r="E143" s="116" t="s">
        <v>125</v>
      </c>
      <c r="F143" s="118">
        <v>1</v>
      </c>
      <c r="G143" s="116" t="s">
        <v>126</v>
      </c>
      <c r="H143" s="117">
        <v>400</v>
      </c>
      <c r="I143" s="117">
        <v>4500</v>
      </c>
      <c r="J143" s="119"/>
      <c r="K143" s="122"/>
      <c r="L143" s="120"/>
      <c r="M143" s="122"/>
      <c r="N143" s="122"/>
      <c r="O143" s="120"/>
      <c r="P143" s="122"/>
      <c r="Q143" s="122"/>
      <c r="R143" s="120"/>
      <c r="S143" s="122"/>
      <c r="T143" s="122"/>
      <c r="U143" s="120"/>
      <c r="V143" s="122"/>
      <c r="W143" s="122"/>
      <c r="X143" s="120"/>
      <c r="Y143" s="122"/>
      <c r="Z143" s="122"/>
      <c r="AA143" s="120"/>
      <c r="AB143" s="122"/>
      <c r="AC143" s="122"/>
      <c r="AD143" s="120"/>
      <c r="AE143" s="122"/>
      <c r="AF143" s="122"/>
      <c r="AG143" s="120"/>
      <c r="AH143" s="122"/>
      <c r="AI143" s="120"/>
      <c r="AJ143" s="124"/>
      <c r="AK143" s="122"/>
      <c r="AL143" s="65">
        <v>6.59E-2</v>
      </c>
      <c r="AM143" s="120"/>
      <c r="AN143" s="122"/>
      <c r="AO143" s="122"/>
      <c r="AP143" s="120"/>
      <c r="AQ143" s="122"/>
      <c r="AR143" s="122"/>
      <c r="AS143" s="122"/>
      <c r="AT143" s="122"/>
      <c r="AU143" s="120"/>
      <c r="AV143" s="122"/>
      <c r="AW143" s="122"/>
      <c r="AX143" s="120"/>
      <c r="AY143" s="122"/>
      <c r="AZ143" s="122"/>
      <c r="BA143" s="120"/>
      <c r="BB143" s="122"/>
      <c r="BC143" s="122"/>
      <c r="BD143" s="120"/>
      <c r="BE143" s="122"/>
      <c r="BF143" s="122"/>
      <c r="BG143" s="122"/>
      <c r="BH143" s="122"/>
      <c r="BI143" s="120"/>
      <c r="BJ143" s="122"/>
      <c r="BK143" s="122"/>
      <c r="BL143" s="120"/>
      <c r="BM143" s="122"/>
      <c r="BN143" s="122"/>
      <c r="BO143" s="120"/>
      <c r="BP143" s="122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2"/>
      <c r="CA143" s="122"/>
      <c r="CB143" s="122"/>
      <c r="CC143" s="120"/>
      <c r="CD143" s="120"/>
      <c r="CE143" s="120"/>
      <c r="CF143" s="116" t="s">
        <v>152</v>
      </c>
      <c r="CG143" s="116" t="s">
        <v>153</v>
      </c>
      <c r="CH143" s="123">
        <v>37773</v>
      </c>
      <c r="CI143" s="116" t="s">
        <v>130</v>
      </c>
      <c r="CJ143" s="116" t="s">
        <v>292</v>
      </c>
      <c r="CK143" s="123">
        <v>39873</v>
      </c>
      <c r="CL143" s="116" t="s">
        <v>132</v>
      </c>
      <c r="CM143" s="116" t="s">
        <v>548</v>
      </c>
      <c r="CN143" s="123">
        <v>39873</v>
      </c>
      <c r="CO143" s="116" t="s">
        <v>518</v>
      </c>
      <c r="CP143" s="116" t="s">
        <v>518</v>
      </c>
      <c r="CQ143" s="53"/>
      <c r="CR143" s="116" t="s">
        <v>518</v>
      </c>
      <c r="CS143" s="116" t="s">
        <v>518</v>
      </c>
      <c r="CT143" s="53"/>
      <c r="CU143" s="116" t="s">
        <v>518</v>
      </c>
      <c r="CV143" s="116" t="s">
        <v>518</v>
      </c>
      <c r="CW143" s="53"/>
      <c r="CX143" s="116" t="s">
        <v>518</v>
      </c>
      <c r="CY143" s="116" t="s">
        <v>518</v>
      </c>
      <c r="CZ143" s="53"/>
      <c r="DA143" s="116" t="s">
        <v>518</v>
      </c>
      <c r="DB143" s="116" t="s">
        <v>518</v>
      </c>
      <c r="DC143" s="53"/>
      <c r="DD143" s="116" t="s">
        <v>518</v>
      </c>
      <c r="DE143" s="116" t="s">
        <v>518</v>
      </c>
      <c r="DF143" s="53"/>
      <c r="DG143" s="116" t="s">
        <v>518</v>
      </c>
      <c r="DH143" s="116" t="s">
        <v>518</v>
      </c>
      <c r="DI143" s="53"/>
      <c r="DJ143" s="116" t="s">
        <v>518</v>
      </c>
      <c r="DK143" s="116" t="s">
        <v>518</v>
      </c>
      <c r="DL143" s="53"/>
      <c r="DM143" s="116" t="s">
        <v>518</v>
      </c>
      <c r="DN143" s="116" t="s">
        <v>518</v>
      </c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</row>
    <row r="144" spans="1:146">
      <c r="A144" s="3" t="s">
        <v>122</v>
      </c>
      <c r="B144" s="3">
        <v>51</v>
      </c>
      <c r="C144" s="3" t="s">
        <v>123</v>
      </c>
      <c r="D144" s="3" t="s">
        <v>124</v>
      </c>
      <c r="E144" s="3" t="s">
        <v>125</v>
      </c>
      <c r="F144" s="55">
        <v>1</v>
      </c>
      <c r="G144" s="3" t="s">
        <v>126</v>
      </c>
      <c r="H144" s="48">
        <v>723</v>
      </c>
      <c r="I144" s="48">
        <v>7546</v>
      </c>
      <c r="J144" s="48">
        <v>63859.466666666704</v>
      </c>
      <c r="K144" s="48">
        <v>6029.7137498869697</v>
      </c>
      <c r="L144" s="49">
        <v>8.3398530427205699</v>
      </c>
      <c r="M144" s="3" t="s">
        <v>127</v>
      </c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63">
        <v>6.6666666666666693E-2</v>
      </c>
      <c r="AM144" s="50">
        <v>0.70605304901208299</v>
      </c>
      <c r="AN144" s="50" t="s">
        <v>128</v>
      </c>
      <c r="AO144" s="50"/>
      <c r="AP144" s="50"/>
      <c r="AQ144" s="50"/>
      <c r="AR144" s="50"/>
      <c r="AS144" s="50"/>
      <c r="AT144" s="50"/>
      <c r="AU144" s="50">
        <v>1.6957409353000001E-6</v>
      </c>
      <c r="AV144" s="50" t="s">
        <v>129</v>
      </c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>
        <v>7.1000000000000004E-3</v>
      </c>
      <c r="BJ144" s="50" t="s">
        <v>128</v>
      </c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3" t="s">
        <v>130</v>
      </c>
      <c r="CG144" s="51" t="s">
        <v>131</v>
      </c>
      <c r="CH144" s="52">
        <v>31413</v>
      </c>
      <c r="CI144" s="51" t="s">
        <v>132</v>
      </c>
      <c r="CJ144" s="51" t="s">
        <v>133</v>
      </c>
      <c r="CK144" s="52">
        <v>31413</v>
      </c>
    </row>
    <row r="145" spans="1:146">
      <c r="A145" s="3" t="s">
        <v>122</v>
      </c>
      <c r="B145" s="3">
        <v>207</v>
      </c>
      <c r="C145" s="3" t="s">
        <v>160</v>
      </c>
      <c r="D145" s="3" t="s">
        <v>161</v>
      </c>
      <c r="E145" s="3" t="s">
        <v>165</v>
      </c>
      <c r="F145" s="55">
        <v>1</v>
      </c>
      <c r="G145" s="3" t="s">
        <v>126</v>
      </c>
      <c r="H145" s="48">
        <v>660</v>
      </c>
      <c r="I145" s="48">
        <v>6144</v>
      </c>
      <c r="J145" s="48">
        <v>6006.1666666666697</v>
      </c>
      <c r="K145" s="48">
        <v>612.21160223119398</v>
      </c>
      <c r="L145" s="49">
        <v>0.92759333671393096</v>
      </c>
      <c r="M145" s="3" t="s">
        <v>142</v>
      </c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63">
        <v>6.7066666666666594E-2</v>
      </c>
      <c r="AM145" s="50">
        <v>0.93586448035118697</v>
      </c>
      <c r="AN145" s="50" t="s">
        <v>128</v>
      </c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>
        <v>4.7899999999999999E-6</v>
      </c>
      <c r="BD145" s="50">
        <v>4.7168007034894802E-5</v>
      </c>
      <c r="BE145" s="50" t="s">
        <v>129</v>
      </c>
      <c r="BF145" s="50"/>
      <c r="BG145" s="50"/>
      <c r="BH145" s="50"/>
      <c r="BI145" s="50">
        <v>8.9800000000000001E-3</v>
      </c>
      <c r="BJ145" s="50" t="s">
        <v>129</v>
      </c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>
        <v>1.09219754047008E-3</v>
      </c>
      <c r="CD145" s="50">
        <v>1.0633463648740399E-2</v>
      </c>
      <c r="CE145" s="50" t="s">
        <v>128</v>
      </c>
      <c r="CF145" s="3" t="s">
        <v>152</v>
      </c>
      <c r="CG145" s="51" t="s">
        <v>153</v>
      </c>
      <c r="CH145" s="52">
        <v>39873</v>
      </c>
      <c r="CI145" s="51" t="s">
        <v>152</v>
      </c>
      <c r="CJ145" s="51" t="s">
        <v>163</v>
      </c>
      <c r="CK145" s="52">
        <v>39873</v>
      </c>
      <c r="CL145" s="51" t="s">
        <v>130</v>
      </c>
      <c r="CM145" s="51" t="s">
        <v>131</v>
      </c>
      <c r="CN145" s="52">
        <v>31747</v>
      </c>
      <c r="CO145" s="51" t="s">
        <v>132</v>
      </c>
      <c r="CP145" s="51" t="s">
        <v>164</v>
      </c>
      <c r="CQ145" s="52">
        <v>32203</v>
      </c>
      <c r="CR145" s="51" t="s">
        <v>132</v>
      </c>
      <c r="CS145" s="51" t="s">
        <v>133</v>
      </c>
      <c r="CT145" s="52">
        <v>32203</v>
      </c>
    </row>
    <row r="146" spans="1:146">
      <c r="A146" s="116" t="s">
        <v>122</v>
      </c>
      <c r="B146" s="117">
        <v>2049</v>
      </c>
      <c r="C146" s="116" t="s">
        <v>532</v>
      </c>
      <c r="D146" s="116" t="s">
        <v>476</v>
      </c>
      <c r="E146" s="116" t="s">
        <v>499</v>
      </c>
      <c r="F146" s="118">
        <v>1</v>
      </c>
      <c r="G146" s="116" t="s">
        <v>126</v>
      </c>
      <c r="H146" s="117">
        <v>500</v>
      </c>
      <c r="I146" s="117">
        <v>4752.8599999999997</v>
      </c>
      <c r="J146" s="119"/>
      <c r="K146" s="122"/>
      <c r="L146" s="120"/>
      <c r="M146" s="122"/>
      <c r="N146" s="122"/>
      <c r="O146" s="120"/>
      <c r="P146" s="122"/>
      <c r="Q146" s="122"/>
      <c r="R146" s="120"/>
      <c r="S146" s="122"/>
      <c r="T146" s="122"/>
      <c r="U146" s="120"/>
      <c r="V146" s="122"/>
      <c r="W146" s="122"/>
      <c r="X146" s="120"/>
      <c r="Y146" s="122"/>
      <c r="Z146" s="122"/>
      <c r="AA146" s="120"/>
      <c r="AB146" s="122"/>
      <c r="AC146" s="122"/>
      <c r="AD146" s="120"/>
      <c r="AE146" s="122"/>
      <c r="AF146" s="122"/>
      <c r="AG146" s="120"/>
      <c r="AH146" s="122"/>
      <c r="AI146" s="120"/>
      <c r="AJ146" s="124"/>
      <c r="AK146" s="122"/>
      <c r="AL146" s="65">
        <v>6.7599999999999993E-2</v>
      </c>
      <c r="AM146" s="120"/>
      <c r="AN146" s="122"/>
      <c r="AO146" s="122"/>
      <c r="AP146" s="120"/>
      <c r="AQ146" s="122"/>
      <c r="AR146" s="122"/>
      <c r="AS146" s="122"/>
      <c r="AT146" s="122"/>
      <c r="AU146" s="120"/>
      <c r="AV146" s="122"/>
      <c r="AW146" s="122"/>
      <c r="AX146" s="120"/>
      <c r="AY146" s="122"/>
      <c r="AZ146" s="122"/>
      <c r="BA146" s="120"/>
      <c r="BB146" s="122"/>
      <c r="BC146" s="122"/>
      <c r="BD146" s="120"/>
      <c r="BE146" s="122"/>
      <c r="BF146" s="122"/>
      <c r="BG146" s="122"/>
      <c r="BH146" s="122"/>
      <c r="BI146" s="120"/>
      <c r="BJ146" s="122"/>
      <c r="BK146" s="122"/>
      <c r="BL146" s="120"/>
      <c r="BM146" s="122"/>
      <c r="BN146" s="122"/>
      <c r="BO146" s="120"/>
      <c r="BP146" s="122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2"/>
      <c r="CA146" s="122"/>
      <c r="CB146" s="122"/>
      <c r="CC146" s="120"/>
      <c r="CD146" s="120"/>
      <c r="CE146" s="120"/>
      <c r="CF146" s="116" t="s">
        <v>130</v>
      </c>
      <c r="CG146" s="116" t="s">
        <v>131</v>
      </c>
      <c r="CH146" s="123">
        <v>26785</v>
      </c>
      <c r="CI146" s="116" t="s">
        <v>518</v>
      </c>
      <c r="CJ146" s="116" t="s">
        <v>518</v>
      </c>
      <c r="CK146" s="53"/>
      <c r="CL146" s="116" t="s">
        <v>518</v>
      </c>
      <c r="CM146" s="116" t="s">
        <v>518</v>
      </c>
      <c r="CN146" s="53"/>
      <c r="CO146" s="116" t="s">
        <v>518</v>
      </c>
      <c r="CP146" s="116" t="s">
        <v>518</v>
      </c>
      <c r="CQ146" s="53"/>
      <c r="CR146" s="116" t="s">
        <v>518</v>
      </c>
      <c r="CS146" s="116" t="s">
        <v>518</v>
      </c>
      <c r="CT146" s="53"/>
      <c r="CU146" s="116" t="s">
        <v>518</v>
      </c>
      <c r="CV146" s="116" t="s">
        <v>518</v>
      </c>
      <c r="CW146" s="53"/>
      <c r="CX146" s="116" t="s">
        <v>518</v>
      </c>
      <c r="CY146" s="116" t="s">
        <v>518</v>
      </c>
      <c r="CZ146" s="53"/>
      <c r="DA146" s="116" t="s">
        <v>518</v>
      </c>
      <c r="DB146" s="116" t="s">
        <v>518</v>
      </c>
      <c r="DC146" s="53"/>
      <c r="DD146" s="116" t="s">
        <v>518</v>
      </c>
      <c r="DE146" s="116" t="s">
        <v>518</v>
      </c>
      <c r="DF146" s="53"/>
      <c r="DG146" s="116" t="s">
        <v>518</v>
      </c>
      <c r="DH146" s="116" t="s">
        <v>518</v>
      </c>
      <c r="DI146" s="53"/>
      <c r="DJ146" s="116" t="s">
        <v>518</v>
      </c>
      <c r="DK146" s="116" t="s">
        <v>518</v>
      </c>
      <c r="DL146" s="53"/>
      <c r="DM146" s="116" t="s">
        <v>518</v>
      </c>
      <c r="DN146" s="116" t="s">
        <v>518</v>
      </c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</row>
    <row r="147" spans="1:146">
      <c r="A147" s="3" t="s">
        <v>122</v>
      </c>
      <c r="B147" s="3">
        <v>10672</v>
      </c>
      <c r="C147" s="3" t="s">
        <v>419</v>
      </c>
      <c r="D147" s="3" t="s">
        <v>161</v>
      </c>
      <c r="E147" s="3" t="s">
        <v>421</v>
      </c>
      <c r="F147" s="55">
        <v>1</v>
      </c>
      <c r="G147" s="3" t="s">
        <v>177</v>
      </c>
      <c r="H147" s="48">
        <v>280</v>
      </c>
      <c r="I147" s="48">
        <v>1063</v>
      </c>
      <c r="J147" s="48">
        <v>1046.2666666666701</v>
      </c>
      <c r="K147" s="48">
        <v>98.790184687549399</v>
      </c>
      <c r="L147" s="49">
        <v>0.35282208816981903</v>
      </c>
      <c r="M147" s="3" t="s">
        <v>142</v>
      </c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63">
        <v>6.9266666666666699E-2</v>
      </c>
      <c r="AM147" s="50"/>
      <c r="AN147" s="50" t="s">
        <v>128</v>
      </c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>
        <v>1.9999999999999999E-6</v>
      </c>
      <c r="BD147" s="50">
        <v>2.1181591470362501E-5</v>
      </c>
      <c r="BE147" s="50" t="s">
        <v>129</v>
      </c>
      <c r="BF147" s="50"/>
      <c r="BG147" s="50"/>
      <c r="BH147" s="50"/>
      <c r="BI147" s="50">
        <v>1.6149999999999999E-3</v>
      </c>
      <c r="BJ147" s="50" t="s">
        <v>129</v>
      </c>
      <c r="BK147" s="50"/>
      <c r="BL147" s="50"/>
      <c r="BM147" s="50"/>
      <c r="BN147" s="50"/>
      <c r="BO147" s="50"/>
      <c r="BP147" s="50"/>
      <c r="BQ147" s="50"/>
      <c r="BR147" s="50"/>
      <c r="BS147" s="50"/>
      <c r="BT147" s="50">
        <v>1.83259653805776E-4</v>
      </c>
      <c r="BU147" s="50">
        <v>1.94086555995701E-3</v>
      </c>
      <c r="BV147" s="50" t="s">
        <v>128</v>
      </c>
      <c r="BW147" s="50"/>
      <c r="BX147" s="50"/>
      <c r="BY147" s="50"/>
      <c r="BZ147" s="50"/>
      <c r="CA147" s="50"/>
      <c r="CB147" s="50"/>
      <c r="CC147" s="50"/>
      <c r="CD147" s="50"/>
      <c r="CE147" s="50"/>
      <c r="CF147" s="3" t="s">
        <v>132</v>
      </c>
      <c r="CG147" s="51" t="s">
        <v>226</v>
      </c>
      <c r="CH147" s="52">
        <v>34335</v>
      </c>
      <c r="CI147" s="51" t="s">
        <v>152</v>
      </c>
      <c r="CJ147" s="51" t="s">
        <v>178</v>
      </c>
      <c r="CK147" s="52">
        <v>34335</v>
      </c>
      <c r="CL147" s="51" t="s">
        <v>130</v>
      </c>
      <c r="CM147" s="51" t="s">
        <v>186</v>
      </c>
      <c r="CN147" s="52">
        <v>34335</v>
      </c>
    </row>
    <row r="148" spans="1:146">
      <c r="A148" s="3" t="s">
        <v>122</v>
      </c>
      <c r="B148" s="3">
        <v>6257</v>
      </c>
      <c r="C148" s="3" t="s">
        <v>361</v>
      </c>
      <c r="D148" s="3" t="s">
        <v>362</v>
      </c>
      <c r="E148" s="3" t="s">
        <v>320</v>
      </c>
      <c r="F148" s="55">
        <v>1</v>
      </c>
      <c r="G148" s="3" t="s">
        <v>126</v>
      </c>
      <c r="H148" s="48">
        <v>880</v>
      </c>
      <c r="I148" s="48">
        <v>8821.5853999999999</v>
      </c>
      <c r="J148" s="48">
        <v>8763.2565608900004</v>
      </c>
      <c r="K148" s="48">
        <v>885.30151398219198</v>
      </c>
      <c r="L148" s="49">
        <v>1.0060244477070399</v>
      </c>
      <c r="M148" s="3" t="s">
        <v>137</v>
      </c>
      <c r="N148" s="50">
        <v>1.5099999999999999E-6</v>
      </c>
      <c r="O148" s="50">
        <v>1.49474883718695E-5</v>
      </c>
      <c r="P148" s="50" t="s">
        <v>129</v>
      </c>
      <c r="Q148" s="50">
        <v>1.5099999999999999E-6</v>
      </c>
      <c r="R148" s="50">
        <v>1.49474883718695E-5</v>
      </c>
      <c r="S148" s="50" t="s">
        <v>129</v>
      </c>
      <c r="T148" s="50">
        <v>1.2100000000000001E-6</v>
      </c>
      <c r="U148" s="50">
        <v>1.19777886953391E-5</v>
      </c>
      <c r="V148" s="50" t="s">
        <v>129</v>
      </c>
      <c r="W148" s="50">
        <v>1.2100000000000001E-6</v>
      </c>
      <c r="X148" s="50">
        <v>1.19777886953391E-5</v>
      </c>
      <c r="Y148" s="50" t="s">
        <v>129</v>
      </c>
      <c r="Z148" s="50">
        <v>1.5099999999999999E-6</v>
      </c>
      <c r="AA148" s="50">
        <v>1.49474883718695E-5</v>
      </c>
      <c r="AB148" s="50" t="s">
        <v>129</v>
      </c>
      <c r="AC148" s="50">
        <v>1.2100000000000001E-6</v>
      </c>
      <c r="AD148" s="50">
        <v>1.19777886953391E-5</v>
      </c>
      <c r="AE148" s="50" t="s">
        <v>129</v>
      </c>
      <c r="AF148" s="50">
        <v>1.2100000000000001E-6</v>
      </c>
      <c r="AG148" s="50">
        <v>1.19777886953391E-5</v>
      </c>
      <c r="AH148" s="50" t="s">
        <v>129</v>
      </c>
      <c r="AI148" s="50">
        <v>1.5099999999999999E-6</v>
      </c>
      <c r="AJ148" s="50">
        <v>1.49474883718695E-5</v>
      </c>
      <c r="AK148" s="50" t="s">
        <v>129</v>
      </c>
      <c r="AL148" s="63">
        <v>6.9570892900857398E-2</v>
      </c>
      <c r="AM148" s="50">
        <v>0.689092811354446</v>
      </c>
      <c r="AN148" s="50" t="s">
        <v>128</v>
      </c>
      <c r="AO148" s="50">
        <v>1.2100000000000001E-6</v>
      </c>
      <c r="AP148" s="50">
        <v>1.19777886953391E-5</v>
      </c>
      <c r="AQ148" s="50" t="s">
        <v>129</v>
      </c>
      <c r="AR148" s="50">
        <v>1.2100000000000001E-6</v>
      </c>
      <c r="AS148" s="50">
        <v>1.19777886953391E-5</v>
      </c>
      <c r="AT148" s="50" t="s">
        <v>129</v>
      </c>
      <c r="AU148" s="50">
        <v>3.6500000000000002E-6</v>
      </c>
      <c r="AV148" s="50" t="s">
        <v>129</v>
      </c>
      <c r="AW148" s="50">
        <v>1.2100000000000001E-6</v>
      </c>
      <c r="AX148" s="50">
        <v>1.19777886953391E-5</v>
      </c>
      <c r="AY148" s="50" t="s">
        <v>129</v>
      </c>
      <c r="AZ148" s="50">
        <v>1.2100000000000001E-6</v>
      </c>
      <c r="BA148" s="50">
        <v>1.19777886953391E-5</v>
      </c>
      <c r="BB148" s="50" t="s">
        <v>129</v>
      </c>
      <c r="BC148" s="50">
        <v>2.1424207964047399E-6</v>
      </c>
      <c r="BD148" s="50">
        <v>2.1224689954438599E-5</v>
      </c>
      <c r="BE148" s="50" t="s">
        <v>128</v>
      </c>
      <c r="BF148" s="50">
        <v>1.5099999999999999E-6</v>
      </c>
      <c r="BG148" s="50">
        <v>1.49474883718695E-5</v>
      </c>
      <c r="BH148" s="50" t="s">
        <v>129</v>
      </c>
      <c r="BI148" s="50">
        <v>2.0000000000000001E-4</v>
      </c>
      <c r="BJ148" s="50" t="s">
        <v>129</v>
      </c>
      <c r="BK148" s="50">
        <v>1.8700000000000001E-6</v>
      </c>
      <c r="BL148" s="50">
        <v>1.8511127983705901E-5</v>
      </c>
      <c r="BM148" s="50" t="s">
        <v>129</v>
      </c>
      <c r="BN148" s="50">
        <v>1.55E-6</v>
      </c>
      <c r="BO148" s="50">
        <v>1.53434483287402E-5</v>
      </c>
      <c r="BP148" s="50" t="s">
        <v>129</v>
      </c>
      <c r="BQ148" s="50">
        <v>1.5099999999999999E-6</v>
      </c>
      <c r="BR148" s="50">
        <v>1.49474883718695E-5</v>
      </c>
      <c r="BS148" s="50" t="s">
        <v>129</v>
      </c>
      <c r="BT148" s="50"/>
      <c r="BU148" s="50"/>
      <c r="BV148" s="50"/>
      <c r="BW148" s="50"/>
      <c r="BX148" s="50"/>
      <c r="BY148" s="50"/>
      <c r="BZ148" s="50"/>
      <c r="CA148" s="50"/>
      <c r="CB148" s="50"/>
      <c r="CC148" s="50">
        <v>2.1303029121663399E-4</v>
      </c>
      <c r="CD148" s="50">
        <v>2.1041959238151499E-3</v>
      </c>
      <c r="CE148" s="50" t="s">
        <v>128</v>
      </c>
      <c r="CF148" s="3" t="s">
        <v>130</v>
      </c>
      <c r="CG148" s="51" t="s">
        <v>131</v>
      </c>
      <c r="CH148" s="52">
        <v>32540</v>
      </c>
      <c r="CI148" s="51" t="s">
        <v>170</v>
      </c>
      <c r="CJ148" s="51" t="s">
        <v>185</v>
      </c>
      <c r="CK148" s="52">
        <v>40330</v>
      </c>
      <c r="CL148" s="51" t="s">
        <v>130</v>
      </c>
      <c r="CM148" s="51" t="s">
        <v>186</v>
      </c>
      <c r="CN148" s="52">
        <v>40330</v>
      </c>
    </row>
    <row r="149" spans="1:146">
      <c r="A149" s="116" t="s">
        <v>122</v>
      </c>
      <c r="B149" s="117">
        <v>6177</v>
      </c>
      <c r="C149" s="116" t="s">
        <v>550</v>
      </c>
      <c r="D149" s="116" t="s">
        <v>140</v>
      </c>
      <c r="E149" s="116" t="s">
        <v>551</v>
      </c>
      <c r="F149" s="118">
        <v>1</v>
      </c>
      <c r="G149" s="116" t="s">
        <v>126</v>
      </c>
      <c r="H149" s="117">
        <v>456.6</v>
      </c>
      <c r="I149" s="117">
        <v>4719</v>
      </c>
      <c r="J149" s="119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4"/>
      <c r="AK149" s="122"/>
      <c r="AL149" s="65">
        <v>7.0000000000000007E-2</v>
      </c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2"/>
      <c r="BA149" s="122"/>
      <c r="BB149" s="122"/>
      <c r="BC149" s="120"/>
      <c r="BD149" s="120"/>
      <c r="BE149" s="120"/>
      <c r="BF149" s="122"/>
      <c r="BG149" s="122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2"/>
      <c r="CA149" s="122"/>
      <c r="CB149" s="122"/>
      <c r="CC149" s="120"/>
      <c r="CD149" s="120"/>
      <c r="CE149" s="120"/>
      <c r="CF149" s="116" t="s">
        <v>130</v>
      </c>
      <c r="CG149" s="116" t="s">
        <v>191</v>
      </c>
      <c r="CH149" s="53"/>
      <c r="CI149" s="116" t="s">
        <v>518</v>
      </c>
      <c r="CJ149" s="116" t="s">
        <v>518</v>
      </c>
      <c r="CK149" s="53"/>
      <c r="CL149" s="116" t="s">
        <v>518</v>
      </c>
      <c r="CM149" s="116" t="s">
        <v>518</v>
      </c>
      <c r="CN149" s="53"/>
      <c r="CO149" s="116" t="s">
        <v>518</v>
      </c>
      <c r="CP149" s="116" t="s">
        <v>518</v>
      </c>
      <c r="CQ149" s="53"/>
      <c r="CR149" s="116" t="s">
        <v>518</v>
      </c>
      <c r="CS149" s="116" t="s">
        <v>518</v>
      </c>
      <c r="CT149" s="53"/>
      <c r="CU149" s="116" t="s">
        <v>518</v>
      </c>
      <c r="CV149" s="116" t="s">
        <v>518</v>
      </c>
      <c r="CW149" s="53"/>
      <c r="CX149" s="116" t="s">
        <v>518</v>
      </c>
      <c r="CY149" s="116" t="s">
        <v>518</v>
      </c>
      <c r="CZ149" s="53"/>
      <c r="DA149" s="116" t="s">
        <v>518</v>
      </c>
      <c r="DB149" s="116" t="s">
        <v>518</v>
      </c>
      <c r="DC149" s="53"/>
      <c r="DD149" s="116" t="s">
        <v>518</v>
      </c>
      <c r="DE149" s="116" t="s">
        <v>518</v>
      </c>
      <c r="DF149" s="53"/>
      <c r="DG149" s="116" t="s">
        <v>518</v>
      </c>
      <c r="DH149" s="116" t="s">
        <v>518</v>
      </c>
      <c r="DI149" s="53"/>
      <c r="DJ149" s="116" t="s">
        <v>518</v>
      </c>
      <c r="DK149" s="116" t="s">
        <v>518</v>
      </c>
      <c r="DL149" s="53"/>
      <c r="DM149" s="116" t="s">
        <v>518</v>
      </c>
      <c r="DN149" s="116" t="s">
        <v>518</v>
      </c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</row>
    <row r="150" spans="1:146">
      <c r="A150" s="3" t="s">
        <v>122</v>
      </c>
      <c r="B150" s="3">
        <v>113</v>
      </c>
      <c r="C150" s="3" t="s">
        <v>139</v>
      </c>
      <c r="D150" s="3" t="s">
        <v>140</v>
      </c>
      <c r="E150" s="3" t="s">
        <v>141</v>
      </c>
      <c r="F150" s="55">
        <v>1</v>
      </c>
      <c r="G150" s="3" t="s">
        <v>126</v>
      </c>
      <c r="H150" s="48">
        <v>305</v>
      </c>
      <c r="I150" s="48">
        <v>2929</v>
      </c>
      <c r="J150" s="48">
        <v>3181.4428571428598</v>
      </c>
      <c r="K150" s="48">
        <v>294.414074561647</v>
      </c>
      <c r="L150" s="49">
        <v>0.96529204774310595</v>
      </c>
      <c r="M150" s="3" t="s">
        <v>142</v>
      </c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63">
        <v>7.0243301979857106E-2</v>
      </c>
      <c r="AM150" s="50">
        <v>0.75905016320526497</v>
      </c>
      <c r="AN150" s="50" t="s">
        <v>128</v>
      </c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3" t="s">
        <v>130</v>
      </c>
      <c r="CG150" s="51" t="s">
        <v>143</v>
      </c>
      <c r="CH150" s="52">
        <v>39814</v>
      </c>
      <c r="CI150" s="51" t="s">
        <v>132</v>
      </c>
      <c r="CJ150" s="51" t="s">
        <v>144</v>
      </c>
      <c r="CK150" s="52">
        <v>39814</v>
      </c>
    </row>
    <row r="151" spans="1:146">
      <c r="A151" s="3" t="s">
        <v>122</v>
      </c>
      <c r="B151" s="3">
        <v>568</v>
      </c>
      <c r="C151" s="3" t="s">
        <v>182</v>
      </c>
      <c r="D151" s="3" t="s">
        <v>183</v>
      </c>
      <c r="E151" s="3" t="s">
        <v>184</v>
      </c>
      <c r="F151" s="55">
        <v>1</v>
      </c>
      <c r="G151" s="3" t="s">
        <v>126</v>
      </c>
      <c r="H151" s="48">
        <v>403</v>
      </c>
      <c r="I151" s="48">
        <v>4100</v>
      </c>
      <c r="J151" s="48">
        <v>4025.5109323900001</v>
      </c>
      <c r="K151" s="48">
        <v>394.64910165710103</v>
      </c>
      <c r="L151" s="49">
        <v>0.97927816788362498</v>
      </c>
      <c r="M151" s="3" t="s">
        <v>137</v>
      </c>
      <c r="N151" s="50">
        <v>3.5149578566000003E-7</v>
      </c>
      <c r="O151" s="50">
        <v>3.5808393659005498E-6</v>
      </c>
      <c r="P151" s="50" t="s">
        <v>129</v>
      </c>
      <c r="Q151" s="50">
        <v>1.7965340156E-7</v>
      </c>
      <c r="R151" s="50">
        <v>1.8302067870203701E-6</v>
      </c>
      <c r="S151" s="50" t="s">
        <v>129</v>
      </c>
      <c r="T151" s="50">
        <v>2.2763794596000001E-7</v>
      </c>
      <c r="U151" s="50">
        <v>2.3190460634847702E-6</v>
      </c>
      <c r="V151" s="50" t="s">
        <v>129</v>
      </c>
      <c r="W151" s="50">
        <v>3.2519706565999999E-7</v>
      </c>
      <c r="X151" s="50">
        <v>3.3129229478645E-6</v>
      </c>
      <c r="Y151" s="50" t="s">
        <v>129</v>
      </c>
      <c r="Z151" s="50">
        <v>3.2415722454999999E-7</v>
      </c>
      <c r="AA151" s="50">
        <v>3.30232963740993E-6</v>
      </c>
      <c r="AB151" s="50" t="s">
        <v>129</v>
      </c>
      <c r="AC151" s="50">
        <v>2.4604704995999998E-7</v>
      </c>
      <c r="AD151" s="50">
        <v>2.5065875561100101E-6</v>
      </c>
      <c r="AE151" s="50" t="s">
        <v>129</v>
      </c>
      <c r="AF151" s="50">
        <v>2.2763794596000001E-7</v>
      </c>
      <c r="AG151" s="50">
        <v>2.3190460634847702E-6</v>
      </c>
      <c r="AH151" s="50" t="s">
        <v>129</v>
      </c>
      <c r="AI151" s="50">
        <v>3.2415722454999999E-7</v>
      </c>
      <c r="AJ151" s="50">
        <v>3.30232963740993E-6</v>
      </c>
      <c r="AK151" s="50" t="s">
        <v>129</v>
      </c>
      <c r="AL151" s="63">
        <v>7.2833641915435995E-2</v>
      </c>
      <c r="AM151" s="50">
        <v>0.74993488093406402</v>
      </c>
      <c r="AN151" s="50" t="s">
        <v>128</v>
      </c>
      <c r="AO151" s="50">
        <v>3.5842582363999999E-8</v>
      </c>
      <c r="AP151" s="50">
        <v>3.6514386556171402E-7</v>
      </c>
      <c r="AQ151" s="50" t="s">
        <v>129</v>
      </c>
      <c r="AR151" s="50">
        <v>3.5149578566000003E-7</v>
      </c>
      <c r="AS151" s="50">
        <v>3.5808393659005498E-6</v>
      </c>
      <c r="AT151" s="50" t="s">
        <v>129</v>
      </c>
      <c r="AU151" s="50">
        <v>3.7463882483E-6</v>
      </c>
      <c r="AV151" s="50" t="s">
        <v>129</v>
      </c>
      <c r="AW151" s="50">
        <v>2.2763794596000001E-7</v>
      </c>
      <c r="AX151" s="50">
        <v>2.3190460634847702E-6</v>
      </c>
      <c r="AY151" s="50" t="s">
        <v>129</v>
      </c>
      <c r="AZ151" s="50">
        <v>1.4337032945000001E-7</v>
      </c>
      <c r="BA151" s="50">
        <v>1.4605754621857299E-6</v>
      </c>
      <c r="BB151" s="50" t="s">
        <v>129</v>
      </c>
      <c r="BC151" s="50">
        <v>1.9679227674679899E-6</v>
      </c>
      <c r="BD151" s="50">
        <v>2.0373208359104899E-5</v>
      </c>
      <c r="BE151" s="50" t="s">
        <v>128</v>
      </c>
      <c r="BF151" s="50">
        <v>1.3007882626000001E-7</v>
      </c>
      <c r="BG151" s="50">
        <v>1.32516917910505E-6</v>
      </c>
      <c r="BH151" s="50" t="s">
        <v>129</v>
      </c>
      <c r="BI151" s="50"/>
      <c r="BJ151" s="50"/>
      <c r="BK151" s="50">
        <v>3.2539295939666698E-7</v>
      </c>
      <c r="BL151" s="50">
        <v>3.31491860195882E-6</v>
      </c>
      <c r="BM151" s="50" t="s">
        <v>128</v>
      </c>
      <c r="BN151" s="50">
        <v>2.4604704995999998E-7</v>
      </c>
      <c r="BO151" s="50">
        <v>2.5065875561100101E-6</v>
      </c>
      <c r="BP151" s="50" t="s">
        <v>129</v>
      </c>
      <c r="BQ151" s="50">
        <v>2.9990396054999998E-7</v>
      </c>
      <c r="BR151" s="50">
        <v>3.0552511629988999E-6</v>
      </c>
      <c r="BS151" s="50" t="s">
        <v>129</v>
      </c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3" t="s">
        <v>130</v>
      </c>
      <c r="CG151" s="51" t="s">
        <v>138</v>
      </c>
      <c r="CH151" s="52">
        <v>25051</v>
      </c>
      <c r="CI151" s="51" t="s">
        <v>170</v>
      </c>
      <c r="CJ151" s="51" t="s">
        <v>185</v>
      </c>
      <c r="CK151" s="52">
        <v>39630</v>
      </c>
      <c r="CL151" s="51" t="s">
        <v>130</v>
      </c>
      <c r="CM151" s="51" t="s">
        <v>186</v>
      </c>
      <c r="CN151" s="52">
        <v>39448</v>
      </c>
    </row>
    <row r="152" spans="1:146">
      <c r="A152" s="116" t="s">
        <v>122</v>
      </c>
      <c r="B152" s="117">
        <v>1091</v>
      </c>
      <c r="C152" s="116" t="s">
        <v>523</v>
      </c>
      <c r="D152" s="116" t="s">
        <v>225</v>
      </c>
      <c r="E152" s="116" t="s">
        <v>136</v>
      </c>
      <c r="F152" s="118">
        <v>1</v>
      </c>
      <c r="G152" s="116" t="s">
        <v>126</v>
      </c>
      <c r="H152" s="117">
        <v>145</v>
      </c>
      <c r="I152" s="117">
        <v>1363</v>
      </c>
      <c r="J152" s="119"/>
      <c r="K152" s="122"/>
      <c r="L152" s="120"/>
      <c r="M152" s="122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4"/>
      <c r="AK152" s="122"/>
      <c r="AL152" s="65">
        <v>7.3999999999999996E-2</v>
      </c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2"/>
      <c r="AX152" s="120"/>
      <c r="AY152" s="122"/>
      <c r="AZ152" s="122"/>
      <c r="BA152" s="120"/>
      <c r="BB152" s="122"/>
      <c r="BC152" s="120"/>
      <c r="BD152" s="120"/>
      <c r="BE152" s="120"/>
      <c r="BF152" s="122"/>
      <c r="BG152" s="122"/>
      <c r="BH152" s="122"/>
      <c r="BI152" s="120"/>
      <c r="BJ152" s="122"/>
      <c r="BK152" s="122"/>
      <c r="BL152" s="120"/>
      <c r="BM152" s="122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2"/>
      <c r="CA152" s="122"/>
      <c r="CB152" s="122"/>
      <c r="CC152" s="120"/>
      <c r="CD152" s="120"/>
      <c r="CE152" s="120"/>
      <c r="CF152" s="116" t="s">
        <v>130</v>
      </c>
      <c r="CG152" s="116" t="s">
        <v>268</v>
      </c>
      <c r="CH152" s="123">
        <v>26481</v>
      </c>
      <c r="CI152" s="116" t="s">
        <v>518</v>
      </c>
      <c r="CJ152" s="116" t="s">
        <v>518</v>
      </c>
      <c r="CK152" s="53"/>
      <c r="CL152" s="116" t="s">
        <v>518</v>
      </c>
      <c r="CM152" s="116" t="s">
        <v>518</v>
      </c>
      <c r="CN152" s="53"/>
      <c r="CO152" s="116" t="s">
        <v>518</v>
      </c>
      <c r="CP152" s="116" t="s">
        <v>518</v>
      </c>
      <c r="CQ152" s="53"/>
      <c r="CR152" s="116" t="s">
        <v>518</v>
      </c>
      <c r="CS152" s="116" t="s">
        <v>518</v>
      </c>
      <c r="CT152" s="53"/>
      <c r="CU152" s="116" t="s">
        <v>518</v>
      </c>
      <c r="CV152" s="116" t="s">
        <v>518</v>
      </c>
      <c r="CW152" s="53"/>
      <c r="CX152" s="116" t="s">
        <v>518</v>
      </c>
      <c r="CY152" s="116" t="s">
        <v>518</v>
      </c>
      <c r="CZ152" s="53"/>
      <c r="DA152" s="116" t="s">
        <v>518</v>
      </c>
      <c r="DB152" s="116" t="s">
        <v>518</v>
      </c>
      <c r="DC152" s="53"/>
      <c r="DD152" s="116" t="s">
        <v>518</v>
      </c>
      <c r="DE152" s="116" t="s">
        <v>518</v>
      </c>
      <c r="DF152" s="53"/>
      <c r="DG152" s="116" t="s">
        <v>518</v>
      </c>
      <c r="DH152" s="116" t="s">
        <v>518</v>
      </c>
      <c r="DI152" s="53"/>
      <c r="DJ152" s="116" t="s">
        <v>518</v>
      </c>
      <c r="DK152" s="116" t="s">
        <v>518</v>
      </c>
      <c r="DL152" s="53"/>
      <c r="DM152" s="116" t="s">
        <v>518</v>
      </c>
      <c r="DN152" s="116" t="s">
        <v>518</v>
      </c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</row>
    <row r="153" spans="1:146">
      <c r="A153" s="3" t="s">
        <v>122</v>
      </c>
      <c r="B153" s="3">
        <v>10676</v>
      </c>
      <c r="C153" s="3" t="s">
        <v>428</v>
      </c>
      <c r="D153" s="3" t="s">
        <v>277</v>
      </c>
      <c r="E153" s="3" t="s">
        <v>429</v>
      </c>
      <c r="F153" s="55">
        <v>1</v>
      </c>
      <c r="G153" s="3" t="s">
        <v>126</v>
      </c>
      <c r="H153" s="48">
        <v>135</v>
      </c>
      <c r="I153" s="48">
        <v>285</v>
      </c>
      <c r="J153" s="48">
        <v>207.15148669999999</v>
      </c>
      <c r="K153" s="48">
        <v>19.559577191340701</v>
      </c>
      <c r="L153" s="49">
        <v>0.14488575697289399</v>
      </c>
      <c r="M153" s="3" t="s">
        <v>142</v>
      </c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63">
        <v>7.4885183984259598E-2</v>
      </c>
      <c r="AM153" s="50">
        <v>0.79309368716876005</v>
      </c>
      <c r="AN153" s="50" t="s">
        <v>128</v>
      </c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>
        <v>5.5691944776000002E-6</v>
      </c>
      <c r="BD153" s="50">
        <v>5.8982201121761103E-5</v>
      </c>
      <c r="BE153" s="50" t="s">
        <v>129</v>
      </c>
      <c r="BF153" s="50"/>
      <c r="BG153" s="50"/>
      <c r="BH153" s="50"/>
      <c r="BI153" s="50">
        <v>3.3758099707999999E-3</v>
      </c>
      <c r="BJ153" s="50" t="s">
        <v>128</v>
      </c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>
        <v>1.09263936444466E-2</v>
      </c>
      <c r="CD153" s="50">
        <v>0.115719203210517</v>
      </c>
      <c r="CE153" s="50" t="s">
        <v>128</v>
      </c>
      <c r="CF153" s="3" t="s">
        <v>152</v>
      </c>
      <c r="CG153" s="51" t="s">
        <v>178</v>
      </c>
      <c r="CI153" s="51" t="s">
        <v>130</v>
      </c>
      <c r="CJ153" s="51" t="s">
        <v>138</v>
      </c>
      <c r="CL153" s="51" t="s">
        <v>132</v>
      </c>
    </row>
    <row r="154" spans="1:146">
      <c r="A154" s="3" t="s">
        <v>122</v>
      </c>
      <c r="B154" s="3">
        <v>994</v>
      </c>
      <c r="C154" s="3" t="s">
        <v>219</v>
      </c>
      <c r="D154" s="3" t="s">
        <v>214</v>
      </c>
      <c r="E154" s="3" t="s">
        <v>220</v>
      </c>
      <c r="F154" s="55">
        <v>1</v>
      </c>
      <c r="G154" s="3" t="s">
        <v>126</v>
      </c>
      <c r="H154" s="48">
        <v>584</v>
      </c>
      <c r="I154" s="48">
        <v>5550</v>
      </c>
      <c r="J154" s="48">
        <v>5095</v>
      </c>
      <c r="K154" s="48">
        <v>549.4</v>
      </c>
      <c r="L154" s="49">
        <v>0.94075342465753398</v>
      </c>
      <c r="M154" s="3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63">
        <v>7.5139648111412105E-2</v>
      </c>
      <c r="AM154" s="50">
        <v>0.69076272000864702</v>
      </c>
      <c r="AN154" s="50" t="s">
        <v>128</v>
      </c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3" t="s">
        <v>130</v>
      </c>
      <c r="CG154" s="51" t="s">
        <v>131</v>
      </c>
      <c r="CH154" s="52">
        <v>31747</v>
      </c>
      <c r="CI154" s="51" t="s">
        <v>132</v>
      </c>
      <c r="CJ154" s="51" t="s">
        <v>133</v>
      </c>
      <c r="CK154" s="52">
        <v>31747</v>
      </c>
    </row>
    <row r="155" spans="1:146">
      <c r="A155" s="3" t="s">
        <v>122</v>
      </c>
      <c r="B155" s="3">
        <v>988</v>
      </c>
      <c r="C155" s="3" t="s">
        <v>213</v>
      </c>
      <c r="D155" s="3" t="s">
        <v>214</v>
      </c>
      <c r="E155" s="3" t="s">
        <v>215</v>
      </c>
      <c r="F155" s="55">
        <v>1</v>
      </c>
      <c r="G155" s="3" t="s">
        <v>126</v>
      </c>
      <c r="H155" s="48">
        <v>579.70000000000005</v>
      </c>
      <c r="I155" s="48">
        <v>4990</v>
      </c>
      <c r="J155" s="48">
        <v>4581.1030042742696</v>
      </c>
      <c r="K155" s="48">
        <v>432.55512794533797</v>
      </c>
      <c r="L155" s="49">
        <v>0.74617065369214797</v>
      </c>
      <c r="M155" s="3" t="s">
        <v>216</v>
      </c>
      <c r="N155" s="50">
        <v>2.3655993755999998E-6</v>
      </c>
      <c r="O155" s="50">
        <v>2.5053579778251899E-5</v>
      </c>
      <c r="P155" s="50" t="s">
        <v>129</v>
      </c>
      <c r="Q155" s="50">
        <v>8.7923824085E-7</v>
      </c>
      <c r="R155" s="50">
        <v>9.3118326114024492E-6</v>
      </c>
      <c r="S155" s="50" t="s">
        <v>129</v>
      </c>
      <c r="T155" s="50">
        <v>8.4767310958999997E-7</v>
      </c>
      <c r="U155" s="50">
        <v>8.9775327538735999E-6</v>
      </c>
      <c r="V155" s="50" t="s">
        <v>129</v>
      </c>
      <c r="W155" s="50">
        <v>5.1254653138000003E-7</v>
      </c>
      <c r="X155" s="50">
        <v>5.42827561862125E-6</v>
      </c>
      <c r="Y155" s="50" t="s">
        <v>129</v>
      </c>
      <c r="Z155" s="50">
        <v>3.5483990633999997E-7</v>
      </c>
      <c r="AA155" s="50">
        <v>3.7580369667377902E-6</v>
      </c>
      <c r="AB155" s="50" t="s">
        <v>129</v>
      </c>
      <c r="AC155" s="50">
        <v>3.5483990633999997E-7</v>
      </c>
      <c r="AD155" s="50">
        <v>3.7580369667377902E-6</v>
      </c>
      <c r="AE155" s="50" t="s">
        <v>129</v>
      </c>
      <c r="AF155" s="50">
        <v>7.0967981267999995E-7</v>
      </c>
      <c r="AG155" s="50">
        <v>7.5160739334755702E-6</v>
      </c>
      <c r="AH155" s="50" t="s">
        <v>129</v>
      </c>
      <c r="AI155" s="50">
        <v>9.0681309397999997E-7</v>
      </c>
      <c r="AJ155" s="50">
        <v>9.6038722483299005E-6</v>
      </c>
      <c r="AK155" s="50" t="s">
        <v>129</v>
      </c>
      <c r="AL155" s="63">
        <v>7.54120580421061E-2</v>
      </c>
      <c r="AM155" s="50">
        <v>0.79867370269357796</v>
      </c>
      <c r="AN155" s="50" t="s">
        <v>128</v>
      </c>
      <c r="AO155" s="50">
        <v>8.2189661645000004E-7</v>
      </c>
      <c r="AP155" s="50">
        <v>8.7045391802585599E-6</v>
      </c>
      <c r="AQ155" s="50" t="s">
        <v>129</v>
      </c>
      <c r="AR155" s="50">
        <v>1.1827996877999999E-6</v>
      </c>
      <c r="AS155" s="50">
        <v>1.2526789889126001E-5</v>
      </c>
      <c r="AT155" s="50" t="s">
        <v>129</v>
      </c>
      <c r="AU155" s="50">
        <v>7.9183732397999992E-6</v>
      </c>
      <c r="AV155" s="50" t="s">
        <v>129</v>
      </c>
      <c r="AW155" s="50">
        <v>1.1827996877999999E-6</v>
      </c>
      <c r="AX155" s="50">
        <v>1.2526789889126001E-5</v>
      </c>
      <c r="AY155" s="50" t="s">
        <v>129</v>
      </c>
      <c r="AZ155" s="50">
        <v>1.7741995316999999E-7</v>
      </c>
      <c r="BA155" s="50">
        <v>1.87901848336889E-6</v>
      </c>
      <c r="BB155" s="50" t="s">
        <v>129</v>
      </c>
      <c r="BC155" s="50">
        <v>3.0933333333333297E-5</v>
      </c>
      <c r="BD155" s="50">
        <v>3.2760861474160702E-4</v>
      </c>
      <c r="BE155" s="50" t="s">
        <v>128</v>
      </c>
      <c r="BF155" s="50">
        <v>1.6362062348E-6</v>
      </c>
      <c r="BG155" s="50">
        <v>1.7328726013396799E-5</v>
      </c>
      <c r="BH155" s="50" t="s">
        <v>129</v>
      </c>
      <c r="BI155" s="50">
        <v>5.0000000000000002E-5</v>
      </c>
      <c r="BJ155" s="50" t="s">
        <v>128</v>
      </c>
      <c r="BK155" s="50">
        <v>2.2936649761E-6</v>
      </c>
      <c r="BL155" s="50">
        <v>2.4291737246814499E-5</v>
      </c>
      <c r="BM155" s="50" t="s">
        <v>129</v>
      </c>
      <c r="BN155" s="50">
        <v>8.4767310958999997E-7</v>
      </c>
      <c r="BO155" s="50">
        <v>8.9775327538735999E-6</v>
      </c>
      <c r="BP155" s="50" t="s">
        <v>129</v>
      </c>
      <c r="BQ155" s="50">
        <v>1.6362062348E-6</v>
      </c>
      <c r="BR155" s="50">
        <v>1.7328726013396799E-5</v>
      </c>
      <c r="BS155" s="50" t="s">
        <v>129</v>
      </c>
      <c r="BT155" s="50">
        <v>3.5785244900879602E-5</v>
      </c>
      <c r="BU155" s="50">
        <v>3.7899421907865199E-4</v>
      </c>
      <c r="BV155" s="50" t="s">
        <v>128</v>
      </c>
      <c r="BW155" s="50"/>
      <c r="BX155" s="50"/>
      <c r="BY155" s="50"/>
      <c r="BZ155" s="50"/>
      <c r="CA155" s="50"/>
      <c r="CB155" s="50"/>
      <c r="CC155" s="50"/>
      <c r="CD155" s="50"/>
      <c r="CE155" s="50"/>
      <c r="CF155" s="3" t="s">
        <v>130</v>
      </c>
      <c r="CG155" s="3" t="s">
        <v>138</v>
      </c>
      <c r="CH155" s="127">
        <v>28430</v>
      </c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125"/>
      <c r="DQ155" s="125"/>
      <c r="DR155" s="125"/>
      <c r="DS155" s="125"/>
      <c r="DT155" s="125"/>
      <c r="DU155" s="125"/>
      <c r="DV155" s="125"/>
      <c r="DW155" s="125"/>
      <c r="DX155" s="125"/>
      <c r="DY155" s="125"/>
      <c r="DZ155" s="125"/>
      <c r="EA155" s="125"/>
      <c r="EB155" s="125"/>
      <c r="EC155" s="125"/>
      <c r="ED155" s="125"/>
      <c r="EE155" s="125"/>
      <c r="EF155" s="125"/>
      <c r="EG155" s="125"/>
      <c r="EH155" s="125"/>
      <c r="EI155" s="125"/>
      <c r="EJ155" s="125"/>
      <c r="EK155" s="125"/>
      <c r="EL155" s="125"/>
      <c r="EM155" s="125"/>
      <c r="EN155" s="125"/>
      <c r="EO155" s="125"/>
      <c r="EP155" s="125"/>
    </row>
    <row r="156" spans="1:146">
      <c r="A156" s="116" t="s">
        <v>122</v>
      </c>
      <c r="B156" s="117">
        <v>1082</v>
      </c>
      <c r="C156" s="116" t="s">
        <v>224</v>
      </c>
      <c r="D156" s="116" t="s">
        <v>225</v>
      </c>
      <c r="E156" s="116" t="s">
        <v>174</v>
      </c>
      <c r="F156" s="118">
        <v>1</v>
      </c>
      <c r="G156" s="116" t="s">
        <v>126</v>
      </c>
      <c r="H156" s="117">
        <v>765</v>
      </c>
      <c r="I156" s="117">
        <v>7700</v>
      </c>
      <c r="J156" s="119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1"/>
      <c r="AK156" s="122"/>
      <c r="AL156" s="65">
        <v>7.5999999999999998E-2</v>
      </c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16" t="s">
        <v>132</v>
      </c>
      <c r="CG156" s="116" t="s">
        <v>226</v>
      </c>
      <c r="CH156" s="123">
        <v>39934</v>
      </c>
      <c r="CI156" s="116" t="s">
        <v>130</v>
      </c>
      <c r="CJ156" s="116" t="s">
        <v>186</v>
      </c>
      <c r="CK156" s="123">
        <v>39934</v>
      </c>
      <c r="CL156" s="116" t="s">
        <v>518</v>
      </c>
      <c r="CM156" s="116" t="s">
        <v>518</v>
      </c>
      <c r="CN156" s="53"/>
      <c r="CO156" s="116" t="s">
        <v>518</v>
      </c>
      <c r="CP156" s="116" t="s">
        <v>518</v>
      </c>
      <c r="CQ156" s="53"/>
      <c r="CR156" s="116" t="s">
        <v>518</v>
      </c>
      <c r="CS156" s="116" t="s">
        <v>518</v>
      </c>
      <c r="CT156" s="53"/>
      <c r="CU156" s="116" t="s">
        <v>518</v>
      </c>
      <c r="CV156" s="116" t="s">
        <v>518</v>
      </c>
      <c r="CW156" s="53"/>
      <c r="CX156" s="116" t="s">
        <v>518</v>
      </c>
      <c r="CY156" s="116" t="s">
        <v>518</v>
      </c>
      <c r="CZ156" s="53"/>
      <c r="DA156" s="116" t="s">
        <v>518</v>
      </c>
      <c r="DB156" s="116" t="s">
        <v>518</v>
      </c>
      <c r="DC156" s="53"/>
      <c r="DD156" s="116" t="s">
        <v>518</v>
      </c>
      <c r="DE156" s="116" t="s">
        <v>518</v>
      </c>
      <c r="DF156" s="53"/>
      <c r="DG156" s="116" t="s">
        <v>518</v>
      </c>
      <c r="DH156" s="116" t="s">
        <v>518</v>
      </c>
      <c r="DI156" s="53"/>
      <c r="DJ156" s="116" t="s">
        <v>518</v>
      </c>
      <c r="DK156" s="116" t="s">
        <v>518</v>
      </c>
      <c r="DL156" s="53"/>
      <c r="DM156" s="116" t="s">
        <v>518</v>
      </c>
      <c r="DN156" s="116" t="s">
        <v>518</v>
      </c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</row>
    <row r="157" spans="1:146">
      <c r="A157" s="3" t="s">
        <v>122</v>
      </c>
      <c r="B157" s="3">
        <v>10343</v>
      </c>
      <c r="C157" s="3" t="s">
        <v>403</v>
      </c>
      <c r="D157" s="3" t="s">
        <v>277</v>
      </c>
      <c r="E157" s="3" t="s">
        <v>404</v>
      </c>
      <c r="F157" s="55">
        <v>1</v>
      </c>
      <c r="G157" s="3" t="s">
        <v>177</v>
      </c>
      <c r="H157" s="48">
        <v>139913</v>
      </c>
      <c r="I157" s="48">
        <v>505</v>
      </c>
      <c r="J157" s="48">
        <v>686.66833333333398</v>
      </c>
      <c r="K157" s="48">
        <v>39.9934167263186</v>
      </c>
      <c r="L157" s="49">
        <v>2.8584489451529598E-4</v>
      </c>
      <c r="M157" s="3" t="s">
        <v>397</v>
      </c>
      <c r="N157" s="50">
        <v>1.9600000000000001E-7</v>
      </c>
      <c r="O157" s="50">
        <v>3.36523635669778E-6</v>
      </c>
      <c r="P157" s="50" t="s">
        <v>129</v>
      </c>
      <c r="Q157" s="50">
        <v>1.9600000000000001E-7</v>
      </c>
      <c r="R157" s="50">
        <v>3.36523635669778E-6</v>
      </c>
      <c r="S157" s="50" t="s">
        <v>129</v>
      </c>
      <c r="T157" s="50">
        <v>4.0499999999999999E-7</v>
      </c>
      <c r="U157" s="50">
        <v>6.9536771656255102E-6</v>
      </c>
      <c r="V157" s="50" t="s">
        <v>129</v>
      </c>
      <c r="W157" s="50">
        <v>1.9600000000000001E-7</v>
      </c>
      <c r="X157" s="50">
        <v>3.36523635669778E-6</v>
      </c>
      <c r="Y157" s="50" t="s">
        <v>129</v>
      </c>
      <c r="Z157" s="50">
        <v>1.9600000000000001E-7</v>
      </c>
      <c r="AA157" s="50">
        <v>3.36523635669778E-6</v>
      </c>
      <c r="AB157" s="50" t="s">
        <v>129</v>
      </c>
      <c r="AC157" s="50">
        <v>1.9600000000000001E-7</v>
      </c>
      <c r="AD157" s="50">
        <v>3.36523635669778E-6</v>
      </c>
      <c r="AE157" s="50" t="s">
        <v>129</v>
      </c>
      <c r="AF157" s="50"/>
      <c r="AG157" s="50"/>
      <c r="AH157" s="50"/>
      <c r="AI157" s="50">
        <v>1.9600000000000001E-7</v>
      </c>
      <c r="AJ157" s="50">
        <v>3.36523635669778E-6</v>
      </c>
      <c r="AK157" s="50" t="s">
        <v>129</v>
      </c>
      <c r="AL157" s="63">
        <v>7.7413665157162803E-2</v>
      </c>
      <c r="AM157" s="50">
        <v>1.3300467743622499</v>
      </c>
      <c r="AN157" s="50" t="s">
        <v>128</v>
      </c>
      <c r="AO157" s="50">
        <v>1.9600000000000001E-7</v>
      </c>
      <c r="AP157" s="50">
        <v>3.36523635669778E-6</v>
      </c>
      <c r="AQ157" s="50" t="s">
        <v>129</v>
      </c>
      <c r="AR157" s="50">
        <v>1.9600000000000001E-7</v>
      </c>
      <c r="AS157" s="50">
        <v>3.36523635669778E-6</v>
      </c>
      <c r="AT157" s="50" t="s">
        <v>129</v>
      </c>
      <c r="AU157" s="50">
        <v>8.7484480821000004E-6</v>
      </c>
      <c r="AV157" s="50" t="s">
        <v>129</v>
      </c>
      <c r="AW157" s="50">
        <v>1.9600000000000001E-7</v>
      </c>
      <c r="AX157" s="50">
        <v>3.36523635669778E-6</v>
      </c>
      <c r="AY157" s="50" t="s">
        <v>129</v>
      </c>
      <c r="AZ157" s="50">
        <v>1.9600000000000001E-7</v>
      </c>
      <c r="BA157" s="50">
        <v>3.36523635669778E-6</v>
      </c>
      <c r="BB157" s="50" t="s">
        <v>129</v>
      </c>
      <c r="BC157" s="50">
        <v>1.3512313593333299E-4</v>
      </c>
      <c r="BD157" s="50">
        <v>2.3200065799687201E-3</v>
      </c>
      <c r="BE157" s="50" t="s">
        <v>128</v>
      </c>
      <c r="BF157" s="50">
        <v>1.9600000000000001E-7</v>
      </c>
      <c r="BG157" s="50">
        <v>3.36523635669778E-6</v>
      </c>
      <c r="BH157" s="50" t="s">
        <v>129</v>
      </c>
      <c r="BI157" s="50">
        <v>3.7322830557999999E-3</v>
      </c>
      <c r="BJ157" s="50" t="s">
        <v>129</v>
      </c>
      <c r="BK157" s="50">
        <v>1.1598333333333299E-6</v>
      </c>
      <c r="BL157" s="50">
        <v>1.9913843372669899E-5</v>
      </c>
      <c r="BM157" s="50" t="s">
        <v>128</v>
      </c>
      <c r="BN157" s="50">
        <v>8.7199999999999997E-7</v>
      </c>
      <c r="BO157" s="50">
        <v>1.49718678726554E-5</v>
      </c>
      <c r="BP157" s="50" t="s">
        <v>129</v>
      </c>
      <c r="BQ157" s="50">
        <v>1.9600000000000001E-7</v>
      </c>
      <c r="BR157" s="50">
        <v>3.36523635669778E-6</v>
      </c>
      <c r="BS157" s="50" t="s">
        <v>129</v>
      </c>
      <c r="BT157" s="50"/>
      <c r="BU157" s="50"/>
      <c r="BV157" s="50"/>
      <c r="BW157" s="50"/>
      <c r="BX157" s="50"/>
      <c r="BY157" s="50"/>
      <c r="BZ157" s="50"/>
      <c r="CA157" s="50"/>
      <c r="CB157" s="50"/>
      <c r="CC157" s="50">
        <v>8.3338623465795201E-4</v>
      </c>
      <c r="CD157" s="50">
        <v>1.42516519791215E-2</v>
      </c>
      <c r="CE157" s="50" t="s">
        <v>128</v>
      </c>
      <c r="CF157" s="3" t="s">
        <v>130</v>
      </c>
      <c r="CG157" s="51" t="s">
        <v>237</v>
      </c>
      <c r="CH157" s="52">
        <v>32874</v>
      </c>
    </row>
    <row r="158" spans="1:146">
      <c r="A158" s="3" t="s">
        <v>122</v>
      </c>
      <c r="B158" s="3">
        <v>10743</v>
      </c>
      <c r="C158" s="3" t="s">
        <v>432</v>
      </c>
      <c r="D158" s="3" t="s">
        <v>310</v>
      </c>
      <c r="E158" s="3" t="s">
        <v>433</v>
      </c>
      <c r="F158" s="55">
        <v>2</v>
      </c>
      <c r="G158" s="3" t="s">
        <v>177</v>
      </c>
      <c r="H158" s="48">
        <v>116</v>
      </c>
      <c r="I158" s="48">
        <v>910</v>
      </c>
      <c r="J158" s="48">
        <v>802.12121212121201</v>
      </c>
      <c r="K158" s="48">
        <v>75.737577437799999</v>
      </c>
      <c r="L158" s="49">
        <v>0.65291015032586197</v>
      </c>
      <c r="M158" s="3" t="s">
        <v>142</v>
      </c>
      <c r="N158" s="50">
        <v>1.13E-6</v>
      </c>
      <c r="O158" s="50">
        <v>1.1967599180754801E-5</v>
      </c>
      <c r="P158" s="50" t="s">
        <v>129</v>
      </c>
      <c r="Q158" s="50">
        <v>1.17E-6</v>
      </c>
      <c r="R158" s="50">
        <v>1.2391231010162101E-5</v>
      </c>
      <c r="S158" s="50" t="s">
        <v>129</v>
      </c>
      <c r="T158" s="50">
        <v>1.3599999999999999E-6</v>
      </c>
      <c r="U158" s="50">
        <v>1.44034821998465E-5</v>
      </c>
      <c r="V158" s="50" t="s">
        <v>129</v>
      </c>
      <c r="W158" s="50">
        <v>1.28E-6</v>
      </c>
      <c r="X158" s="50">
        <v>1.3556218541032E-5</v>
      </c>
      <c r="Y158" s="50" t="s">
        <v>129</v>
      </c>
      <c r="Z158" s="50">
        <v>1.59E-6</v>
      </c>
      <c r="AA158" s="50">
        <v>1.6839365218938201E-5</v>
      </c>
      <c r="AB158" s="50" t="s">
        <v>129</v>
      </c>
      <c r="AC158" s="50">
        <v>1.72E-6</v>
      </c>
      <c r="AD158" s="50">
        <v>1.82161686645118E-5</v>
      </c>
      <c r="AE158" s="50" t="s">
        <v>129</v>
      </c>
      <c r="AF158" s="50">
        <v>1.3400000000000001E-6</v>
      </c>
      <c r="AG158" s="50">
        <v>1.41916662851429E-5</v>
      </c>
      <c r="AH158" s="50" t="s">
        <v>129</v>
      </c>
      <c r="AI158" s="50">
        <v>2.0499999999999999E-6</v>
      </c>
      <c r="AJ158" s="50">
        <v>2.1711131257121599E-5</v>
      </c>
      <c r="AK158" s="50" t="s">
        <v>129</v>
      </c>
      <c r="AL158" s="63">
        <v>7.8246866887738104E-2</v>
      </c>
      <c r="AM158" s="50">
        <v>0.82869658412595204</v>
      </c>
      <c r="AN158" s="50" t="s">
        <v>128</v>
      </c>
      <c r="AO158" s="50">
        <v>1.3E-6</v>
      </c>
      <c r="AP158" s="50">
        <v>1.37680344557356E-5</v>
      </c>
      <c r="AQ158" s="50" t="s">
        <v>129</v>
      </c>
      <c r="AR158" s="50">
        <v>1.28E-6</v>
      </c>
      <c r="AS158" s="50">
        <v>1.3556218541032E-5</v>
      </c>
      <c r="AT158" s="50" t="s">
        <v>129</v>
      </c>
      <c r="AU158" s="50">
        <v>1.1300000000000001E-7</v>
      </c>
      <c r="AV158" s="50" t="s">
        <v>129</v>
      </c>
      <c r="AW158" s="50">
        <v>1.5099999999999999E-6</v>
      </c>
      <c r="AX158" s="50">
        <v>1.5992101560123699E-5</v>
      </c>
      <c r="AY158" s="50" t="s">
        <v>129</v>
      </c>
      <c r="AZ158" s="50">
        <v>1.28E-6</v>
      </c>
      <c r="BA158" s="50">
        <v>1.3556218541032E-5</v>
      </c>
      <c r="BB158" s="50" t="s">
        <v>129</v>
      </c>
      <c r="BC158" s="50">
        <v>3.8679282148619601E-6</v>
      </c>
      <c r="BD158" s="50">
        <v>4.0964437641947302E-5</v>
      </c>
      <c r="BE158" s="50" t="s">
        <v>129</v>
      </c>
      <c r="BF158" s="50">
        <v>1.28E-6</v>
      </c>
      <c r="BG158" s="50">
        <v>1.3556218541032E-5</v>
      </c>
      <c r="BH158" s="50" t="s">
        <v>129</v>
      </c>
      <c r="BI158" s="50">
        <v>2.22E-4</v>
      </c>
      <c r="BJ158" s="50" t="s">
        <v>129</v>
      </c>
      <c r="BK158" s="50">
        <v>1.28E-6</v>
      </c>
      <c r="BL158" s="50">
        <v>1.3556218541032E-5</v>
      </c>
      <c r="BM158" s="50" t="s">
        <v>129</v>
      </c>
      <c r="BN158" s="50">
        <v>1.28E-6</v>
      </c>
      <c r="BO158" s="50">
        <v>1.3556218541032E-5</v>
      </c>
      <c r="BP158" s="50" t="s">
        <v>129</v>
      </c>
      <c r="BQ158" s="50">
        <v>1.4500000000000001E-6</v>
      </c>
      <c r="BR158" s="50">
        <v>1.5356653816012801E-5</v>
      </c>
      <c r="BS158" s="50" t="s">
        <v>129</v>
      </c>
      <c r="BT158" s="50"/>
      <c r="BU158" s="50"/>
      <c r="BV158" s="50"/>
      <c r="BW158" s="50"/>
      <c r="BX158" s="50"/>
      <c r="BY158" s="50"/>
      <c r="BZ158" s="50"/>
      <c r="CA158" s="50"/>
      <c r="CB158" s="50"/>
      <c r="CC158" s="50">
        <v>7.5662052900547197E-4</v>
      </c>
      <c r="CD158" s="50">
        <v>8.0132134717417394E-3</v>
      </c>
      <c r="CE158" s="50" t="s">
        <v>128</v>
      </c>
      <c r="CF158" s="3" t="s">
        <v>130</v>
      </c>
      <c r="CG158" s="51" t="s">
        <v>186</v>
      </c>
      <c r="CH158" s="52">
        <v>33604</v>
      </c>
      <c r="CI158" s="51" t="s">
        <v>130</v>
      </c>
      <c r="CJ158" s="51" t="s">
        <v>186</v>
      </c>
      <c r="CK158" s="52">
        <v>33604</v>
      </c>
    </row>
    <row r="159" spans="1:146">
      <c r="A159" s="3" t="s">
        <v>122</v>
      </c>
      <c r="B159" s="3">
        <v>10743</v>
      </c>
      <c r="C159" s="3" t="s">
        <v>432</v>
      </c>
      <c r="D159" s="3" t="s">
        <v>310</v>
      </c>
      <c r="E159" s="3" t="s">
        <v>433</v>
      </c>
      <c r="F159" s="126" t="s">
        <v>561</v>
      </c>
      <c r="G159" s="3" t="s">
        <v>177</v>
      </c>
      <c r="H159" s="48">
        <v>116</v>
      </c>
      <c r="I159" s="48">
        <v>910</v>
      </c>
      <c r="J159" s="48">
        <v>802.12121212121201</v>
      </c>
      <c r="K159" s="48">
        <v>75.737577437799999</v>
      </c>
      <c r="L159" s="49">
        <v>0.65291015032586197</v>
      </c>
      <c r="M159" s="3" t="s">
        <v>142</v>
      </c>
      <c r="N159" s="50">
        <v>1.13E-6</v>
      </c>
      <c r="O159" s="50">
        <v>1.1967599180754801E-5</v>
      </c>
      <c r="P159" s="50" t="s">
        <v>129</v>
      </c>
      <c r="Q159" s="50">
        <v>1.17E-6</v>
      </c>
      <c r="R159" s="50">
        <v>1.2391231010162101E-5</v>
      </c>
      <c r="S159" s="50" t="s">
        <v>129</v>
      </c>
      <c r="T159" s="50">
        <v>1.3599999999999999E-6</v>
      </c>
      <c r="U159" s="50">
        <v>1.44034821998465E-5</v>
      </c>
      <c r="V159" s="50" t="s">
        <v>129</v>
      </c>
      <c r="W159" s="50">
        <v>1.28E-6</v>
      </c>
      <c r="X159" s="50">
        <v>1.3556218541032E-5</v>
      </c>
      <c r="Y159" s="50" t="s">
        <v>129</v>
      </c>
      <c r="Z159" s="50">
        <v>1.59E-6</v>
      </c>
      <c r="AA159" s="50">
        <v>1.6839365218938201E-5</v>
      </c>
      <c r="AB159" s="50" t="s">
        <v>129</v>
      </c>
      <c r="AC159" s="50">
        <v>1.72E-6</v>
      </c>
      <c r="AD159" s="50">
        <v>1.82161686645118E-5</v>
      </c>
      <c r="AE159" s="50" t="s">
        <v>129</v>
      </c>
      <c r="AF159" s="50">
        <v>1.3400000000000001E-6</v>
      </c>
      <c r="AG159" s="50">
        <v>1.41916662851429E-5</v>
      </c>
      <c r="AH159" s="50" t="s">
        <v>129</v>
      </c>
      <c r="AI159" s="50">
        <v>2.0499999999999999E-6</v>
      </c>
      <c r="AJ159" s="50">
        <v>2.1711131257121599E-5</v>
      </c>
      <c r="AK159" s="50" t="s">
        <v>129</v>
      </c>
      <c r="AL159" s="63">
        <v>7.8246866887738104E-2</v>
      </c>
      <c r="AM159" s="50">
        <v>0.82869658412595204</v>
      </c>
      <c r="AN159" s="50" t="s">
        <v>128</v>
      </c>
      <c r="AO159" s="50">
        <v>1.3E-6</v>
      </c>
      <c r="AP159" s="50">
        <v>1.37680344557356E-5</v>
      </c>
      <c r="AQ159" s="50" t="s">
        <v>129</v>
      </c>
      <c r="AR159" s="50">
        <v>1.28E-6</v>
      </c>
      <c r="AS159" s="50">
        <v>1.3556218541032E-5</v>
      </c>
      <c r="AT159" s="50" t="s">
        <v>129</v>
      </c>
      <c r="AU159" s="50">
        <v>1.1300000000000001E-7</v>
      </c>
      <c r="AV159" s="50" t="s">
        <v>129</v>
      </c>
      <c r="AW159" s="50">
        <v>1.5099999999999999E-6</v>
      </c>
      <c r="AX159" s="50">
        <v>1.5992101560123699E-5</v>
      </c>
      <c r="AY159" s="50" t="s">
        <v>129</v>
      </c>
      <c r="AZ159" s="50">
        <v>1.28E-6</v>
      </c>
      <c r="BA159" s="50">
        <v>1.3556218541032E-5</v>
      </c>
      <c r="BB159" s="50" t="s">
        <v>129</v>
      </c>
      <c r="BC159" s="50">
        <v>3.8679282148619601E-6</v>
      </c>
      <c r="BD159" s="50">
        <v>4.0964437641947302E-5</v>
      </c>
      <c r="BE159" s="50" t="s">
        <v>129</v>
      </c>
      <c r="BF159" s="50">
        <v>1.28E-6</v>
      </c>
      <c r="BG159" s="50">
        <v>1.3556218541032E-5</v>
      </c>
      <c r="BH159" s="50" t="s">
        <v>129</v>
      </c>
      <c r="BI159" s="50">
        <v>2.22E-4</v>
      </c>
      <c r="BJ159" s="50" t="s">
        <v>129</v>
      </c>
      <c r="BK159" s="50">
        <v>1.28E-6</v>
      </c>
      <c r="BL159" s="50">
        <v>1.3556218541032E-5</v>
      </c>
      <c r="BM159" s="50" t="s">
        <v>129</v>
      </c>
      <c r="BN159" s="50">
        <v>1.28E-6</v>
      </c>
      <c r="BO159" s="50">
        <v>1.3556218541032E-5</v>
      </c>
      <c r="BP159" s="50" t="s">
        <v>129</v>
      </c>
      <c r="BQ159" s="50">
        <v>1.4500000000000001E-6</v>
      </c>
      <c r="BR159" s="50">
        <v>1.5356653816012801E-5</v>
      </c>
      <c r="BS159" s="50" t="s">
        <v>129</v>
      </c>
      <c r="BT159" s="50"/>
      <c r="BU159" s="50"/>
      <c r="BV159" s="50"/>
      <c r="BW159" s="50"/>
      <c r="BX159" s="50"/>
      <c r="BY159" s="50"/>
      <c r="BZ159" s="50"/>
      <c r="CA159" s="50"/>
      <c r="CB159" s="50"/>
      <c r="CC159" s="50">
        <v>7.5662052900547197E-4</v>
      </c>
      <c r="CD159" s="50">
        <v>8.0132134717417394E-3</v>
      </c>
      <c r="CE159" s="50" t="s">
        <v>128</v>
      </c>
      <c r="CF159" s="3" t="s">
        <v>130</v>
      </c>
      <c r="CG159" s="51" t="s">
        <v>186</v>
      </c>
      <c r="CH159" s="52">
        <v>33604</v>
      </c>
      <c r="CI159" s="51" t="s">
        <v>130</v>
      </c>
      <c r="CJ159" s="51" t="s">
        <v>186</v>
      </c>
      <c r="CK159" s="52">
        <v>33604</v>
      </c>
    </row>
    <row r="160" spans="1:146">
      <c r="A160" s="3" t="s">
        <v>122</v>
      </c>
      <c r="B160" s="3">
        <v>2732</v>
      </c>
      <c r="C160" s="3" t="s">
        <v>266</v>
      </c>
      <c r="D160" s="3" t="s">
        <v>261</v>
      </c>
      <c r="E160" s="3" t="s">
        <v>267</v>
      </c>
      <c r="F160" s="55">
        <v>1</v>
      </c>
      <c r="G160" s="3" t="s">
        <v>126</v>
      </c>
      <c r="H160" s="48">
        <v>99.5</v>
      </c>
      <c r="I160" s="48">
        <v>1059</v>
      </c>
      <c r="J160" s="48">
        <v>890.84373328333299</v>
      </c>
      <c r="K160" s="48">
        <v>84.114900859060597</v>
      </c>
      <c r="L160" s="49">
        <v>0.84537588803076003</v>
      </c>
      <c r="M160" s="3" t="s">
        <v>142</v>
      </c>
      <c r="N160" s="50">
        <v>3.1200000000000001E-8</v>
      </c>
      <c r="O160" s="50"/>
      <c r="P160" s="50" t="s">
        <v>129</v>
      </c>
      <c r="Q160" s="50">
        <v>1.0099999999999999E-8</v>
      </c>
      <c r="R160" s="50"/>
      <c r="S160" s="50" t="s">
        <v>129</v>
      </c>
      <c r="T160" s="50">
        <v>7.2E-9</v>
      </c>
      <c r="U160" s="50"/>
      <c r="V160" s="50" t="s">
        <v>129</v>
      </c>
      <c r="W160" s="50">
        <v>6.9999999999999998E-9</v>
      </c>
      <c r="X160" s="50"/>
      <c r="Y160" s="50" t="s">
        <v>129</v>
      </c>
      <c r="Z160" s="50">
        <v>1.8399999999999999E-8</v>
      </c>
      <c r="AA160" s="50"/>
      <c r="AB160" s="50" t="s">
        <v>129</v>
      </c>
      <c r="AC160" s="50">
        <v>2.14E-8</v>
      </c>
      <c r="AD160" s="50"/>
      <c r="AE160" s="50" t="s">
        <v>129</v>
      </c>
      <c r="AF160" s="50">
        <v>9.5999999999999999E-9</v>
      </c>
      <c r="AG160" s="50"/>
      <c r="AH160" s="50" t="s">
        <v>129</v>
      </c>
      <c r="AI160" s="50">
        <v>8.0099999999999996E-8</v>
      </c>
      <c r="AJ160" s="50"/>
      <c r="AK160" s="50" t="s">
        <v>129</v>
      </c>
      <c r="AL160" s="63">
        <v>8.1538474733336599E-2</v>
      </c>
      <c r="AM160" s="50">
        <v>0.82202033784126005</v>
      </c>
      <c r="AN160" s="50" t="s">
        <v>128</v>
      </c>
      <c r="AO160" s="50">
        <v>7.8999999999999996E-9</v>
      </c>
      <c r="AP160" s="50"/>
      <c r="AQ160" s="50" t="s">
        <v>129</v>
      </c>
      <c r="AR160" s="50">
        <v>7.3E-9</v>
      </c>
      <c r="AS160" s="50"/>
      <c r="AT160" s="50" t="s">
        <v>129</v>
      </c>
      <c r="AU160" s="50">
        <v>3.4490000000000002E-7</v>
      </c>
      <c r="AV160" s="50" t="s">
        <v>129</v>
      </c>
      <c r="AW160" s="50">
        <v>4.1099999999999997E-8</v>
      </c>
      <c r="AX160" s="50"/>
      <c r="AY160" s="50" t="s">
        <v>129</v>
      </c>
      <c r="AZ160" s="50">
        <v>3.9699999999999998E-8</v>
      </c>
      <c r="BA160" s="50"/>
      <c r="BB160" s="50" t="s">
        <v>129</v>
      </c>
      <c r="BC160" s="50">
        <v>2.63071566786667E-6</v>
      </c>
      <c r="BD160" s="50">
        <v>1.36228895414778E-5</v>
      </c>
      <c r="BE160" s="50" t="s">
        <v>128</v>
      </c>
      <c r="BF160" s="50">
        <v>5.0000000000000001E-9</v>
      </c>
      <c r="BG160" s="50"/>
      <c r="BH160" s="50" t="s">
        <v>129</v>
      </c>
      <c r="BI160" s="50">
        <v>7.3270318891333302E-4</v>
      </c>
      <c r="BJ160" s="50" t="s">
        <v>128</v>
      </c>
      <c r="BK160" s="50">
        <v>5.9060000000000001E-7</v>
      </c>
      <c r="BL160" s="50"/>
      <c r="BM160" s="50" t="s">
        <v>129</v>
      </c>
      <c r="BN160" s="50">
        <v>1.6360000000000001E-7</v>
      </c>
      <c r="BO160" s="50"/>
      <c r="BP160" s="50" t="s">
        <v>129</v>
      </c>
      <c r="BQ160" s="50">
        <v>7.7000000000000001E-8</v>
      </c>
      <c r="BR160" s="50"/>
      <c r="BS160" s="50" t="s">
        <v>129</v>
      </c>
      <c r="BT160" s="50"/>
      <c r="BU160" s="50"/>
      <c r="BV160" s="50"/>
      <c r="BW160" s="50"/>
      <c r="BX160" s="50"/>
      <c r="BY160" s="50"/>
      <c r="BZ160" s="50"/>
      <c r="CA160" s="50"/>
      <c r="CB160" s="50"/>
      <c r="CC160" s="50">
        <v>1.5030678065277999E-3</v>
      </c>
      <c r="CD160" s="50"/>
      <c r="CE160" s="50" t="s">
        <v>128</v>
      </c>
      <c r="CF160" s="3" t="s">
        <v>152</v>
      </c>
      <c r="CG160" s="51" t="s">
        <v>178</v>
      </c>
      <c r="CH160" s="52">
        <v>39114</v>
      </c>
      <c r="CI160" s="51" t="s">
        <v>130</v>
      </c>
      <c r="CJ160" s="51" t="s">
        <v>268</v>
      </c>
      <c r="CK160" s="52">
        <v>34700</v>
      </c>
    </row>
    <row r="161" spans="1:146">
      <c r="A161" s="3" t="s">
        <v>122</v>
      </c>
      <c r="B161" s="3">
        <v>4078</v>
      </c>
      <c r="C161" s="3" t="s">
        <v>316</v>
      </c>
      <c r="D161" s="3" t="s">
        <v>314</v>
      </c>
      <c r="E161" s="3" t="s">
        <v>317</v>
      </c>
      <c r="F161" s="55">
        <v>1</v>
      </c>
      <c r="G161" s="3" t="s">
        <v>126</v>
      </c>
      <c r="H161" s="48">
        <v>365.6</v>
      </c>
      <c r="I161" s="48">
        <v>3423.48</v>
      </c>
      <c r="J161" s="48"/>
      <c r="K161" s="48"/>
      <c r="L161" s="49"/>
      <c r="M161" s="3" t="s">
        <v>137</v>
      </c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63">
        <v>8.3066666666666705E-2</v>
      </c>
      <c r="AM161" s="50"/>
      <c r="AN161" s="50" t="s">
        <v>128</v>
      </c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3" t="s">
        <v>130</v>
      </c>
      <c r="CG161" s="51" t="s">
        <v>186</v>
      </c>
      <c r="CH161" s="52">
        <v>37012</v>
      </c>
      <c r="CI161" s="51" t="s">
        <v>170</v>
      </c>
      <c r="CJ161" s="51" t="s">
        <v>185</v>
      </c>
    </row>
    <row r="162" spans="1:146">
      <c r="A162" s="3" t="s">
        <v>122</v>
      </c>
      <c r="B162" s="3">
        <v>3130</v>
      </c>
      <c r="C162" s="3" t="s">
        <v>283</v>
      </c>
      <c r="D162" s="3" t="s">
        <v>277</v>
      </c>
      <c r="E162" s="3" t="s">
        <v>284</v>
      </c>
      <c r="F162" s="55">
        <v>2</v>
      </c>
      <c r="G162" s="3" t="s">
        <v>177</v>
      </c>
      <c r="H162" s="48">
        <v>585</v>
      </c>
      <c r="I162" s="48">
        <v>6200</v>
      </c>
      <c r="J162" s="48">
        <v>4973.3999999999996</v>
      </c>
      <c r="K162" s="48">
        <v>585.75302758316695</v>
      </c>
      <c r="L162" s="49">
        <v>1.00128722663789</v>
      </c>
      <c r="M162" s="3" t="s">
        <v>142</v>
      </c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63">
        <v>8.5468339859937098E-2</v>
      </c>
      <c r="AM162" s="50">
        <v>0.71320824685084006</v>
      </c>
      <c r="AN162" s="50" t="s">
        <v>128</v>
      </c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>
        <v>1.62366666666667E-6</v>
      </c>
      <c r="BD162" s="50">
        <v>1.39822214432723E-5</v>
      </c>
      <c r="BE162" s="50" t="s">
        <v>128</v>
      </c>
      <c r="BF162" s="50"/>
      <c r="BG162" s="50"/>
      <c r="BH162" s="50"/>
      <c r="BI162" s="50">
        <v>7.6000000000000004E-4</v>
      </c>
      <c r="BJ162" s="50" t="s">
        <v>128</v>
      </c>
      <c r="BK162" s="50"/>
      <c r="BL162" s="50"/>
      <c r="BM162" s="50"/>
      <c r="BN162" s="50"/>
      <c r="BO162" s="50"/>
      <c r="BP162" s="50"/>
      <c r="BQ162" s="50"/>
      <c r="BR162" s="50"/>
      <c r="BS162" s="50"/>
      <c r="BT162" s="50">
        <v>2.1689709575914499E-4</v>
      </c>
      <c r="BU162" s="50">
        <v>1.79673954868864E-3</v>
      </c>
      <c r="BV162" s="50" t="s">
        <v>128</v>
      </c>
      <c r="BW162" s="50"/>
      <c r="BX162" s="50"/>
      <c r="BY162" s="50"/>
      <c r="BZ162" s="50"/>
      <c r="CA162" s="50"/>
      <c r="CB162" s="50"/>
      <c r="CC162" s="50"/>
      <c r="CD162" s="50"/>
      <c r="CE162" s="50"/>
      <c r="CF162" s="3" t="s">
        <v>152</v>
      </c>
      <c r="CG162" s="51" t="s">
        <v>178</v>
      </c>
      <c r="CH162" s="52">
        <v>38047</v>
      </c>
      <c r="CI162" s="51" t="s">
        <v>130</v>
      </c>
      <c r="CJ162" s="51" t="s">
        <v>186</v>
      </c>
      <c r="CK162" s="52">
        <v>38047</v>
      </c>
    </row>
    <row r="163" spans="1:146">
      <c r="A163" s="3" t="s">
        <v>122</v>
      </c>
      <c r="B163" s="3">
        <v>3130</v>
      </c>
      <c r="C163" s="3" t="s">
        <v>283</v>
      </c>
      <c r="D163" s="3" t="s">
        <v>277</v>
      </c>
      <c r="E163" s="3" t="s">
        <v>284</v>
      </c>
      <c r="F163" s="126" t="s">
        <v>561</v>
      </c>
      <c r="G163" s="3" t="s">
        <v>177</v>
      </c>
      <c r="H163" s="48">
        <v>585</v>
      </c>
      <c r="I163" s="48">
        <v>6200</v>
      </c>
      <c r="J163" s="48">
        <v>4973.3999999999996</v>
      </c>
      <c r="K163" s="48">
        <v>585.75302758316695</v>
      </c>
      <c r="L163" s="49">
        <v>1.00128722663789</v>
      </c>
      <c r="M163" s="3" t="s">
        <v>142</v>
      </c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63">
        <v>8.5468339859937098E-2</v>
      </c>
      <c r="AM163" s="50">
        <v>0.71320824685084006</v>
      </c>
      <c r="AN163" s="50" t="s">
        <v>128</v>
      </c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>
        <v>1.62366666666667E-6</v>
      </c>
      <c r="BD163" s="50">
        <v>1.39822214432723E-5</v>
      </c>
      <c r="BE163" s="50" t="s">
        <v>128</v>
      </c>
      <c r="BF163" s="50"/>
      <c r="BG163" s="50"/>
      <c r="BH163" s="50"/>
      <c r="BI163" s="50">
        <v>7.6000000000000004E-4</v>
      </c>
      <c r="BJ163" s="50" t="s">
        <v>128</v>
      </c>
      <c r="BK163" s="50"/>
      <c r="BL163" s="50"/>
      <c r="BM163" s="50"/>
      <c r="BN163" s="50"/>
      <c r="BO163" s="50"/>
      <c r="BP163" s="50"/>
      <c r="BQ163" s="50"/>
      <c r="BR163" s="50"/>
      <c r="BS163" s="50"/>
      <c r="BT163" s="50">
        <v>2.1689709575914499E-4</v>
      </c>
      <c r="BU163" s="50">
        <v>1.79673954868864E-3</v>
      </c>
      <c r="BV163" s="50" t="s">
        <v>128</v>
      </c>
      <c r="BW163" s="50"/>
      <c r="BX163" s="50"/>
      <c r="BY163" s="50"/>
      <c r="BZ163" s="50"/>
      <c r="CA163" s="50"/>
      <c r="CB163" s="50"/>
      <c r="CC163" s="50"/>
      <c r="CD163" s="50"/>
      <c r="CE163" s="50"/>
      <c r="CF163" s="3" t="s">
        <v>152</v>
      </c>
      <c r="CG163" s="51" t="s">
        <v>178</v>
      </c>
      <c r="CH163" s="52">
        <v>38047</v>
      </c>
      <c r="CI163" s="51" t="s">
        <v>130</v>
      </c>
      <c r="CJ163" s="51" t="s">
        <v>186</v>
      </c>
      <c r="CK163" s="52">
        <v>38047</v>
      </c>
    </row>
    <row r="164" spans="1:146">
      <c r="A164" s="3" t="s">
        <v>122</v>
      </c>
      <c r="B164" s="3">
        <v>3130</v>
      </c>
      <c r="C164" s="3" t="s">
        <v>283</v>
      </c>
      <c r="D164" s="3" t="s">
        <v>277</v>
      </c>
      <c r="E164" s="3" t="s">
        <v>285</v>
      </c>
      <c r="F164" s="55">
        <v>2</v>
      </c>
      <c r="G164" s="3" t="s">
        <v>177</v>
      </c>
      <c r="H164" s="48">
        <v>585</v>
      </c>
      <c r="I164" s="48">
        <v>6200</v>
      </c>
      <c r="J164" s="48">
        <v>5632.0427740652503</v>
      </c>
      <c r="K164" s="48">
        <v>531.78655456042202</v>
      </c>
      <c r="L164" s="49">
        <v>0.90903684540243201</v>
      </c>
      <c r="M164" s="3" t="s">
        <v>142</v>
      </c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63">
        <v>8.5468339859937098E-2</v>
      </c>
      <c r="AM164" s="50">
        <v>0.90517772928164397</v>
      </c>
      <c r="AN164" s="50" t="s">
        <v>128</v>
      </c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>
        <v>1.62366666666667E-6</v>
      </c>
      <c r="BD164" s="50">
        <v>1.71959220086893E-5</v>
      </c>
      <c r="BE164" s="50" t="s">
        <v>128</v>
      </c>
      <c r="BF164" s="50"/>
      <c r="BG164" s="50"/>
      <c r="BH164" s="50"/>
      <c r="BI164" s="50">
        <v>7.6000000000000004E-4</v>
      </c>
      <c r="BJ164" s="50" t="s">
        <v>128</v>
      </c>
      <c r="BK164" s="50"/>
      <c r="BL164" s="50"/>
      <c r="BM164" s="50"/>
      <c r="BN164" s="50"/>
      <c r="BO164" s="50"/>
      <c r="BP164" s="50"/>
      <c r="BQ164" s="50"/>
      <c r="BR164" s="50"/>
      <c r="BS164" s="50"/>
      <c r="BT164" s="50">
        <v>2.1689709575914499E-4</v>
      </c>
      <c r="BU164" s="50">
        <v>2.2971128367391502E-3</v>
      </c>
      <c r="BV164" s="50" t="s">
        <v>128</v>
      </c>
      <c r="BW164" s="50"/>
      <c r="BX164" s="50"/>
      <c r="BY164" s="50"/>
      <c r="BZ164" s="50"/>
      <c r="CA164" s="50"/>
      <c r="CB164" s="50"/>
      <c r="CC164" s="50"/>
      <c r="CD164" s="50"/>
      <c r="CE164" s="50"/>
      <c r="CF164" s="3" t="s">
        <v>152</v>
      </c>
      <c r="CG164" s="51" t="s">
        <v>178</v>
      </c>
      <c r="CH164" s="52">
        <v>38047</v>
      </c>
      <c r="CI164" s="51" t="s">
        <v>130</v>
      </c>
      <c r="CJ164" s="51" t="s">
        <v>186</v>
      </c>
      <c r="CK164" s="52">
        <v>38047</v>
      </c>
    </row>
    <row r="165" spans="1:146">
      <c r="A165" s="3" t="s">
        <v>122</v>
      </c>
      <c r="B165" s="3">
        <v>3130</v>
      </c>
      <c r="C165" s="3" t="s">
        <v>283</v>
      </c>
      <c r="D165" s="3" t="s">
        <v>277</v>
      </c>
      <c r="E165" s="3" t="s">
        <v>285</v>
      </c>
      <c r="F165" s="126" t="s">
        <v>561</v>
      </c>
      <c r="G165" s="3" t="s">
        <v>177</v>
      </c>
      <c r="H165" s="48">
        <v>585</v>
      </c>
      <c r="I165" s="48">
        <v>6200</v>
      </c>
      <c r="J165" s="48">
        <v>5632.0427740652503</v>
      </c>
      <c r="K165" s="48">
        <v>531.78655456042202</v>
      </c>
      <c r="L165" s="49">
        <v>0.90903684540243201</v>
      </c>
      <c r="M165" s="3" t="s">
        <v>142</v>
      </c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63">
        <v>8.5468339859937098E-2</v>
      </c>
      <c r="AM165" s="50">
        <v>0.90517772928164397</v>
      </c>
      <c r="AN165" s="50" t="s">
        <v>128</v>
      </c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>
        <v>1.62366666666667E-6</v>
      </c>
      <c r="BD165" s="50">
        <v>1.71959220086893E-5</v>
      </c>
      <c r="BE165" s="50" t="s">
        <v>128</v>
      </c>
      <c r="BF165" s="50"/>
      <c r="BG165" s="50"/>
      <c r="BH165" s="50"/>
      <c r="BI165" s="50">
        <v>7.6000000000000004E-4</v>
      </c>
      <c r="BJ165" s="50" t="s">
        <v>128</v>
      </c>
      <c r="BK165" s="50"/>
      <c r="BL165" s="50"/>
      <c r="BM165" s="50"/>
      <c r="BN165" s="50"/>
      <c r="BO165" s="50"/>
      <c r="BP165" s="50"/>
      <c r="BQ165" s="50"/>
      <c r="BR165" s="50"/>
      <c r="BS165" s="50"/>
      <c r="BT165" s="50">
        <v>2.1689709575914499E-4</v>
      </c>
      <c r="BU165" s="50">
        <v>2.2971128367391502E-3</v>
      </c>
      <c r="BV165" s="50" t="s">
        <v>128</v>
      </c>
      <c r="BW165" s="50"/>
      <c r="BX165" s="50"/>
      <c r="BY165" s="50"/>
      <c r="BZ165" s="50"/>
      <c r="CA165" s="50"/>
      <c r="CB165" s="50"/>
      <c r="CC165" s="50"/>
      <c r="CD165" s="50"/>
      <c r="CE165" s="50"/>
      <c r="CF165" s="3" t="s">
        <v>152</v>
      </c>
      <c r="CG165" s="51" t="s">
        <v>178</v>
      </c>
      <c r="CH165" s="52">
        <v>38047</v>
      </c>
      <c r="CI165" s="51" t="s">
        <v>130</v>
      </c>
      <c r="CJ165" s="51" t="s">
        <v>186</v>
      </c>
      <c r="CK165" s="52">
        <v>38047</v>
      </c>
    </row>
    <row r="166" spans="1:146">
      <c r="A166" s="3" t="s">
        <v>122</v>
      </c>
      <c r="B166" s="3">
        <v>3403</v>
      </c>
      <c r="C166" s="3" t="s">
        <v>300</v>
      </c>
      <c r="D166" s="3" t="s">
        <v>301</v>
      </c>
      <c r="E166" s="3" t="s">
        <v>158</v>
      </c>
      <c r="F166" s="55">
        <v>1</v>
      </c>
      <c r="G166" s="3" t="s">
        <v>126</v>
      </c>
      <c r="H166" s="48">
        <v>300</v>
      </c>
      <c r="I166" s="48">
        <v>2750</v>
      </c>
      <c r="J166" s="48">
        <v>2195.87777777778</v>
      </c>
      <c r="K166" s="48">
        <v>241.521264734337</v>
      </c>
      <c r="L166" s="49">
        <v>0.80507088244778902</v>
      </c>
      <c r="M166" s="3" t="s">
        <v>137</v>
      </c>
      <c r="N166" s="50">
        <v>4.36666666666667E-8</v>
      </c>
      <c r="O166" s="50">
        <v>3.9737886696727599E-7</v>
      </c>
      <c r="P166" s="50" t="s">
        <v>128</v>
      </c>
      <c r="Q166" s="50">
        <v>8.2333333333333293E-9</v>
      </c>
      <c r="R166" s="50">
        <v>7.49256336953567E-8</v>
      </c>
      <c r="S166" s="50" t="s">
        <v>128</v>
      </c>
      <c r="T166" s="50">
        <v>2.0833333333333302E-8</v>
      </c>
      <c r="U166" s="50">
        <v>1.8958915408744101E-7</v>
      </c>
      <c r="V166" s="50" t="s">
        <v>128</v>
      </c>
      <c r="W166" s="50">
        <v>3.3000000000000002E-9</v>
      </c>
      <c r="X166" s="50">
        <v>3.0030922007450701E-8</v>
      </c>
      <c r="Y166" s="50" t="s">
        <v>129</v>
      </c>
      <c r="Z166" s="50">
        <v>2E-8</v>
      </c>
      <c r="AA166" s="50">
        <v>1.8200558792394299E-7</v>
      </c>
      <c r="AB166" s="50" t="s">
        <v>128</v>
      </c>
      <c r="AC166" s="50">
        <v>1.8333333333333299E-8</v>
      </c>
      <c r="AD166" s="50">
        <v>1.6683845559694799E-7</v>
      </c>
      <c r="AE166" s="50" t="s">
        <v>128</v>
      </c>
      <c r="AF166" s="50">
        <v>8.9999999999999995E-9</v>
      </c>
      <c r="AG166" s="50">
        <v>8.1902514565774505E-8</v>
      </c>
      <c r="AH166" s="50" t="s">
        <v>129</v>
      </c>
      <c r="AI166" s="50">
        <v>3.7E-8</v>
      </c>
      <c r="AJ166" s="50">
        <v>3.3671033765929498E-7</v>
      </c>
      <c r="AK166" s="50" t="s">
        <v>129</v>
      </c>
      <c r="AL166" s="63">
        <v>8.7653365187675497E-2</v>
      </c>
      <c r="AM166" s="50">
        <v>0.79750835509701701</v>
      </c>
      <c r="AN166" s="50" t="s">
        <v>128</v>
      </c>
      <c r="AO166" s="50">
        <v>3.0166666666666701E-9</v>
      </c>
      <c r="AP166" s="50">
        <v>2.7452509511861501E-8</v>
      </c>
      <c r="AQ166" s="50" t="s">
        <v>128</v>
      </c>
      <c r="AR166" s="50">
        <v>3.4999999999999999E-9</v>
      </c>
      <c r="AS166" s="50">
        <v>3.1850977886690098E-8</v>
      </c>
      <c r="AT166" s="50" t="s">
        <v>129</v>
      </c>
      <c r="AU166" s="50">
        <v>1.5999999999999999E-5</v>
      </c>
      <c r="AV166" s="50" t="s">
        <v>129</v>
      </c>
      <c r="AW166" s="50">
        <v>2.36666666666667E-8</v>
      </c>
      <c r="AX166" s="50">
        <v>2.15373279043333E-7</v>
      </c>
      <c r="AY166" s="50" t="s">
        <v>128</v>
      </c>
      <c r="AZ166" s="50">
        <v>8.5666666666666706E-8</v>
      </c>
      <c r="BA166" s="50">
        <v>7.7959060160755695E-7</v>
      </c>
      <c r="BB166" s="50" t="s">
        <v>128</v>
      </c>
      <c r="BC166" s="50">
        <v>1.90460835612495E-6</v>
      </c>
      <c r="BD166" s="50">
        <v>1.7164034171400702E-5</v>
      </c>
      <c r="BE166" s="50" t="s">
        <v>128</v>
      </c>
      <c r="BF166" s="50">
        <v>2.8999999999999999E-9</v>
      </c>
      <c r="BG166" s="50">
        <v>2.6390810248971799E-8</v>
      </c>
      <c r="BH166" s="50" t="s">
        <v>129</v>
      </c>
      <c r="BI166" s="50">
        <v>9.1E-4</v>
      </c>
      <c r="BJ166" s="50" t="s">
        <v>128</v>
      </c>
      <c r="BK166" s="50">
        <v>4.3000000000000001E-7</v>
      </c>
      <c r="BL166" s="50">
        <v>3.9131201403647803E-6</v>
      </c>
      <c r="BM166" s="50" t="s">
        <v>128</v>
      </c>
      <c r="BN166" s="50">
        <v>2.8333333333333299E-7</v>
      </c>
      <c r="BO166" s="50">
        <v>2.5784124955892002E-6</v>
      </c>
      <c r="BP166" s="50" t="s">
        <v>128</v>
      </c>
      <c r="BQ166" s="50">
        <v>4.1999999999999999E-8</v>
      </c>
      <c r="BR166" s="50">
        <v>3.8221173464028102E-7</v>
      </c>
      <c r="BS166" s="50" t="s">
        <v>128</v>
      </c>
      <c r="BT166" s="50"/>
      <c r="BU166" s="50"/>
      <c r="BV166" s="50"/>
      <c r="BW166" s="50"/>
      <c r="BX166" s="50"/>
      <c r="BY166" s="50"/>
      <c r="BZ166" s="50"/>
      <c r="CA166" s="50"/>
      <c r="CB166" s="50"/>
      <c r="CC166" s="50">
        <v>1.3103611793027501E-3</v>
      </c>
      <c r="CD166" s="50">
        <v>1.1746779398029501E-2</v>
      </c>
      <c r="CE166" s="50" t="s">
        <v>128</v>
      </c>
      <c r="CF166" s="3" t="s">
        <v>130</v>
      </c>
      <c r="CG166" s="51" t="s">
        <v>138</v>
      </c>
      <c r="CH166" s="52">
        <v>28734</v>
      </c>
    </row>
    <row r="167" spans="1:146" s="125" customFormat="1">
      <c r="A167" s="3" t="s">
        <v>122</v>
      </c>
      <c r="B167" s="3">
        <v>642</v>
      </c>
      <c r="C167" s="3" t="s">
        <v>197</v>
      </c>
      <c r="D167" s="3" t="s">
        <v>161</v>
      </c>
      <c r="E167" s="3" t="s">
        <v>198</v>
      </c>
      <c r="F167" s="55">
        <v>1</v>
      </c>
      <c r="G167" s="3" t="s">
        <v>126</v>
      </c>
      <c r="H167" s="48">
        <v>49</v>
      </c>
      <c r="I167" s="48">
        <v>581.09100000000001</v>
      </c>
      <c r="J167" s="48">
        <v>518.47426014310429</v>
      </c>
      <c r="K167" s="48">
        <v>48.955175145225162</v>
      </c>
      <c r="L167" s="49">
        <v>0.99908520704541148</v>
      </c>
      <c r="M167" s="3" t="s">
        <v>142</v>
      </c>
      <c r="N167" s="50">
        <v>2.3300000000000001E-7</v>
      </c>
      <c r="O167" s="50">
        <v>2.4676554062972301E-6</v>
      </c>
      <c r="P167" s="50" t="s">
        <v>129</v>
      </c>
      <c r="Q167" s="50">
        <v>2.96E-7</v>
      </c>
      <c r="R167" s="50">
        <v>3.1348755376136499E-6</v>
      </c>
      <c r="S167" s="50" t="s">
        <v>129</v>
      </c>
      <c r="T167" s="50">
        <v>3.5699999999999998E-7</v>
      </c>
      <c r="U167" s="50">
        <v>3.78091407745971E-6</v>
      </c>
      <c r="V167" s="50" t="s">
        <v>129</v>
      </c>
      <c r="W167" s="50">
        <v>2.3300000000000001E-7</v>
      </c>
      <c r="X167" s="50">
        <v>2.4676554062972301E-6</v>
      </c>
      <c r="Y167" s="50" t="s">
        <v>129</v>
      </c>
      <c r="Z167" s="50">
        <v>2.3300000000000001E-7</v>
      </c>
      <c r="AA167" s="50">
        <v>2.4676554062972301E-6</v>
      </c>
      <c r="AB167" s="50" t="s">
        <v>129</v>
      </c>
      <c r="AC167" s="50">
        <v>2.3300000000000001E-7</v>
      </c>
      <c r="AD167" s="50">
        <v>2.4676554062972301E-6</v>
      </c>
      <c r="AE167" s="50" t="s">
        <v>129</v>
      </c>
      <c r="AF167" s="50">
        <v>2.3300000000000001E-7</v>
      </c>
      <c r="AG167" s="50">
        <v>2.4676554062972301E-6</v>
      </c>
      <c r="AH167" s="50" t="s">
        <v>129</v>
      </c>
      <c r="AI167" s="50">
        <v>2.3300000000000001E-7</v>
      </c>
      <c r="AJ167" s="50">
        <v>2.4676554062972301E-6</v>
      </c>
      <c r="AK167" s="50" t="s">
        <v>129</v>
      </c>
      <c r="AL167" s="63">
        <v>8.7836914395907406E-2</v>
      </c>
      <c r="AM167" s="50">
        <v>0.93026281837565705</v>
      </c>
      <c r="AN167" s="50" t="s">
        <v>128</v>
      </c>
      <c r="AO167" s="50">
        <v>2.3300000000000001E-7</v>
      </c>
      <c r="AP167" s="50">
        <v>2.4676554062972301E-6</v>
      </c>
      <c r="AQ167" s="50" t="s">
        <v>129</v>
      </c>
      <c r="AR167" s="50">
        <v>2.3300000000000001E-7</v>
      </c>
      <c r="AS167" s="50">
        <v>2.4676554062972301E-6</v>
      </c>
      <c r="AT167" s="50" t="s">
        <v>129</v>
      </c>
      <c r="AU167" s="50"/>
      <c r="AV167" s="50"/>
      <c r="AW167" s="50">
        <v>2.3300000000000001E-7</v>
      </c>
      <c r="AX167" s="50">
        <v>2.4676554062972301E-6</v>
      </c>
      <c r="AY167" s="50" t="s">
        <v>129</v>
      </c>
      <c r="AZ167" s="50">
        <v>3.1499999999999999E-6</v>
      </c>
      <c r="BA167" s="50">
        <v>3.33610065658209E-5</v>
      </c>
      <c r="BB167" s="50" t="s">
        <v>129</v>
      </c>
      <c r="BC167" s="50">
        <v>4.9833999665343902E-6</v>
      </c>
      <c r="BD167" s="50">
        <v>5.2778171112274803E-5</v>
      </c>
      <c r="BE167" s="50" t="s">
        <v>128</v>
      </c>
      <c r="BF167" s="50">
        <v>2.3300000000000001E-7</v>
      </c>
      <c r="BG167" s="50">
        <v>2.4676554062972301E-6</v>
      </c>
      <c r="BH167" s="50" t="s">
        <v>129</v>
      </c>
      <c r="BI167" s="50">
        <v>6.3333333333333297E-4</v>
      </c>
      <c r="BJ167" s="50" t="s">
        <v>128</v>
      </c>
      <c r="BK167" s="50">
        <v>3.58E-6</v>
      </c>
      <c r="BL167" s="50">
        <v>3.7915048731948902E-5</v>
      </c>
      <c r="BM167" s="50" t="s">
        <v>129</v>
      </c>
      <c r="BN167" s="50">
        <v>5.2499999999999995E-7</v>
      </c>
      <c r="BO167" s="50">
        <v>5.5601677609701599E-6</v>
      </c>
      <c r="BP167" s="50" t="s">
        <v>129</v>
      </c>
      <c r="BQ167" s="50">
        <v>2.3300000000000001E-7</v>
      </c>
      <c r="BR167" s="50">
        <v>2.4676554062972301E-6</v>
      </c>
      <c r="BS167" s="50" t="s">
        <v>129</v>
      </c>
      <c r="BT167" s="50"/>
      <c r="BU167" s="50"/>
      <c r="BV167" s="50"/>
      <c r="BW167" s="50"/>
      <c r="BX167" s="50"/>
      <c r="BY167" s="50"/>
      <c r="BZ167" s="50"/>
      <c r="CA167" s="50"/>
      <c r="CB167" s="50"/>
      <c r="CC167" s="50">
        <v>7.4494588002422396E-4</v>
      </c>
      <c r="CD167" s="50">
        <v>7.8895696491013897E-3</v>
      </c>
      <c r="CE167" s="50" t="s">
        <v>128</v>
      </c>
      <c r="CF167" s="3" t="s">
        <v>130</v>
      </c>
      <c r="CG167" s="51" t="s">
        <v>138</v>
      </c>
      <c r="CH167" s="52">
        <v>27030</v>
      </c>
      <c r="CI167" s="51"/>
      <c r="CJ167" s="51"/>
      <c r="CK167" s="51"/>
      <c r="CL167" s="51"/>
      <c r="CM167" s="51"/>
      <c r="CN167" s="51"/>
      <c r="CO167" s="51"/>
      <c r="CP167" s="51"/>
      <c r="CQ167" s="51"/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</row>
    <row r="168" spans="1:146" s="125" customFormat="1">
      <c r="A168" s="116" t="s">
        <v>122</v>
      </c>
      <c r="B168" s="117">
        <v>1091</v>
      </c>
      <c r="C168" s="116" t="s">
        <v>523</v>
      </c>
      <c r="D168" s="116" t="s">
        <v>225</v>
      </c>
      <c r="E168" s="116" t="s">
        <v>158</v>
      </c>
      <c r="F168" s="118">
        <v>1</v>
      </c>
      <c r="G168" s="116" t="s">
        <v>126</v>
      </c>
      <c r="H168" s="117">
        <v>325</v>
      </c>
      <c r="I168" s="117">
        <v>3081</v>
      </c>
      <c r="J168" s="119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4"/>
      <c r="AK168" s="122"/>
      <c r="AL168" s="65">
        <v>8.7999999999999995E-2</v>
      </c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2"/>
      <c r="BA168" s="120"/>
      <c r="BB168" s="122"/>
      <c r="BC168" s="120"/>
      <c r="BD168" s="120"/>
      <c r="BE168" s="120"/>
      <c r="BF168" s="122"/>
      <c r="BG168" s="122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2"/>
      <c r="CA168" s="122"/>
      <c r="CB168" s="122"/>
      <c r="CC168" s="120"/>
      <c r="CD168" s="120"/>
      <c r="CE168" s="120"/>
      <c r="CF168" s="116" t="s">
        <v>130</v>
      </c>
      <c r="CG168" s="116" t="s">
        <v>131</v>
      </c>
      <c r="CH168" s="123">
        <v>28430</v>
      </c>
      <c r="CI168" s="116" t="s">
        <v>518</v>
      </c>
      <c r="CJ168" s="116" t="s">
        <v>518</v>
      </c>
      <c r="CK168" s="53"/>
      <c r="CL168" s="116" t="s">
        <v>518</v>
      </c>
      <c r="CM168" s="116" t="s">
        <v>518</v>
      </c>
      <c r="CN168" s="53"/>
      <c r="CO168" s="116" t="s">
        <v>518</v>
      </c>
      <c r="CP168" s="116" t="s">
        <v>518</v>
      </c>
      <c r="CQ168" s="53"/>
      <c r="CR168" s="116" t="s">
        <v>518</v>
      </c>
      <c r="CS168" s="116" t="s">
        <v>518</v>
      </c>
      <c r="CT168" s="53"/>
      <c r="CU168" s="116" t="s">
        <v>518</v>
      </c>
      <c r="CV168" s="116" t="s">
        <v>518</v>
      </c>
      <c r="CW168" s="53"/>
      <c r="CX168" s="116" t="s">
        <v>518</v>
      </c>
      <c r="CY168" s="116" t="s">
        <v>518</v>
      </c>
      <c r="CZ168" s="53"/>
      <c r="DA168" s="116" t="s">
        <v>518</v>
      </c>
      <c r="DB168" s="116" t="s">
        <v>518</v>
      </c>
      <c r="DC168" s="53"/>
      <c r="DD168" s="116" t="s">
        <v>518</v>
      </c>
      <c r="DE168" s="116" t="s">
        <v>518</v>
      </c>
      <c r="DF168" s="53"/>
      <c r="DG168" s="116" t="s">
        <v>518</v>
      </c>
      <c r="DH168" s="116" t="s">
        <v>518</v>
      </c>
      <c r="DI168" s="53"/>
      <c r="DJ168" s="116" t="s">
        <v>518</v>
      </c>
      <c r="DK168" s="116" t="s">
        <v>518</v>
      </c>
      <c r="DL168" s="53"/>
      <c r="DM168" s="116" t="s">
        <v>518</v>
      </c>
      <c r="DN168" s="116" t="s">
        <v>518</v>
      </c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</row>
    <row r="169" spans="1:146">
      <c r="A169" s="3" t="s">
        <v>122</v>
      </c>
      <c r="B169" s="3">
        <v>3280</v>
      </c>
      <c r="C169" s="3" t="s">
        <v>294</v>
      </c>
      <c r="D169" s="3" t="s">
        <v>150</v>
      </c>
      <c r="E169" s="3" t="s">
        <v>295</v>
      </c>
      <c r="F169" s="55">
        <v>1</v>
      </c>
      <c r="G169" s="3" t="s">
        <v>126</v>
      </c>
      <c r="H169" s="48">
        <v>185</v>
      </c>
      <c r="I169" s="48">
        <v>1824.5</v>
      </c>
      <c r="J169" s="48">
        <v>1770.86666666667</v>
      </c>
      <c r="K169" s="48">
        <v>193.63</v>
      </c>
      <c r="L169" s="49">
        <v>1.0466486486486499</v>
      </c>
      <c r="M169" s="3" t="s">
        <v>142</v>
      </c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63">
        <v>9.1249574557603699E-2</v>
      </c>
      <c r="AM169" s="50">
        <v>0.83453405945140202</v>
      </c>
      <c r="AN169" s="50" t="s">
        <v>128</v>
      </c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3" t="s">
        <v>130</v>
      </c>
      <c r="CG169" s="51" t="s">
        <v>208</v>
      </c>
      <c r="CH169" s="52">
        <v>35977</v>
      </c>
    </row>
    <row r="170" spans="1:146">
      <c r="A170" s="3" t="s">
        <v>122</v>
      </c>
      <c r="B170" s="3">
        <v>887</v>
      </c>
      <c r="C170" s="3" t="s">
        <v>203</v>
      </c>
      <c r="D170" s="3" t="s">
        <v>201</v>
      </c>
      <c r="E170" s="3" t="s">
        <v>136</v>
      </c>
      <c r="F170" s="55">
        <v>1</v>
      </c>
      <c r="G170" s="3" t="s">
        <v>126</v>
      </c>
      <c r="H170" s="48">
        <v>183.3</v>
      </c>
      <c r="I170" s="48">
        <v>1800</v>
      </c>
      <c r="J170" s="48">
        <v>3595.8159760376798</v>
      </c>
      <c r="K170" s="48">
        <v>357.39843080956899</v>
      </c>
      <c r="L170" s="49">
        <v>1.9498004954149999</v>
      </c>
      <c r="M170" s="3" t="s">
        <v>137</v>
      </c>
      <c r="N170" s="50">
        <v>5.3666666666666697E-8</v>
      </c>
      <c r="O170" s="50">
        <v>5.3994489271697698E-7</v>
      </c>
      <c r="P170" s="50" t="s">
        <v>128</v>
      </c>
      <c r="Q170" s="50">
        <v>5.0300000000000002E-9</v>
      </c>
      <c r="R170" s="50">
        <v>5.06072573360198E-8</v>
      </c>
      <c r="S170" s="50" t="s">
        <v>129</v>
      </c>
      <c r="T170" s="50">
        <v>4.4033333333333297E-8</v>
      </c>
      <c r="U170" s="50">
        <v>4.4302310762678702E-7</v>
      </c>
      <c r="V170" s="50" t="s">
        <v>128</v>
      </c>
      <c r="W170" s="50">
        <v>5.0300000000000002E-9</v>
      </c>
      <c r="X170" s="50">
        <v>1.8311174622575698E-5</v>
      </c>
      <c r="Y170" s="50" t="s">
        <v>129</v>
      </c>
      <c r="Z170" s="50">
        <v>5.0300000000000002E-9</v>
      </c>
      <c r="AA170" s="50">
        <v>1.71038444276806E-5</v>
      </c>
      <c r="AB170" s="50" t="s">
        <v>129</v>
      </c>
      <c r="AC170" s="50">
        <v>5.7399999999999996E-9</v>
      </c>
      <c r="AD170" s="50">
        <v>2.2134386906410199E-5</v>
      </c>
      <c r="AE170" s="50" t="s">
        <v>129</v>
      </c>
      <c r="AF170" s="50">
        <v>5.0300000000000002E-9</v>
      </c>
      <c r="AG170" s="50">
        <v>2.5253323243222601E-5</v>
      </c>
      <c r="AH170" s="50" t="s">
        <v>129</v>
      </c>
      <c r="AI170" s="50">
        <v>5.0300000000000002E-9</v>
      </c>
      <c r="AJ170" s="50">
        <v>2.5957599190244699E-5</v>
      </c>
      <c r="AK170" s="50" t="s">
        <v>129</v>
      </c>
      <c r="AL170" s="63">
        <v>9.2119549366175502E-2</v>
      </c>
      <c r="AM170" s="50">
        <v>0.92682261241594899</v>
      </c>
      <c r="AN170" s="50" t="s">
        <v>128</v>
      </c>
      <c r="AO170" s="50">
        <v>1.8899999999999999E-6</v>
      </c>
      <c r="AP170" s="50">
        <v>1.9015450569597901E-5</v>
      </c>
      <c r="AQ170" s="50" t="s">
        <v>129</v>
      </c>
      <c r="AR170" s="50">
        <v>5.0300000000000002E-9</v>
      </c>
      <c r="AS170" s="50">
        <v>2.6561264287692299E-5</v>
      </c>
      <c r="AT170" s="50" t="s">
        <v>129</v>
      </c>
      <c r="AU170" s="50">
        <v>3.0049999999999999</v>
      </c>
      <c r="AV170" s="50" t="s">
        <v>129</v>
      </c>
      <c r="AW170" s="50">
        <v>5.3366666666666701E-8</v>
      </c>
      <c r="AX170" s="50">
        <v>5.3692656722973896E-7</v>
      </c>
      <c r="AY170" s="50" t="s">
        <v>128</v>
      </c>
      <c r="AZ170" s="50">
        <v>9.7300000000000004E-8</v>
      </c>
      <c r="BA170" s="50">
        <v>9.7894356636078005E-7</v>
      </c>
      <c r="BB170" s="50" t="s">
        <v>128</v>
      </c>
      <c r="BC170" s="50">
        <v>7.9999999999999996E-6</v>
      </c>
      <c r="BD170" s="50">
        <v>8.0488679659673599E-5</v>
      </c>
      <c r="BE170" s="50" t="s">
        <v>129</v>
      </c>
      <c r="BF170" s="50">
        <v>5.0300000000000002E-9</v>
      </c>
      <c r="BG170" s="50">
        <v>2.4045993048327499E-5</v>
      </c>
      <c r="BH170" s="50" t="s">
        <v>129</v>
      </c>
      <c r="BI170" s="50">
        <v>2.1133333333333301E-4</v>
      </c>
      <c r="BJ170" s="50" t="s">
        <v>128</v>
      </c>
      <c r="BK170" s="50">
        <v>3.0033333333333299E-7</v>
      </c>
      <c r="BL170" s="50">
        <v>3.0216791822235802E-6</v>
      </c>
      <c r="BM170" s="50" t="s">
        <v>128</v>
      </c>
      <c r="BN170" s="50">
        <v>2.1033333333333301E-7</v>
      </c>
      <c r="BO170" s="50">
        <v>2.1161815360522502E-6</v>
      </c>
      <c r="BP170" s="50" t="s">
        <v>128</v>
      </c>
      <c r="BQ170" s="50">
        <v>4.08766666666667E-8</v>
      </c>
      <c r="BR170" s="50">
        <v>4.11263616111074E-7</v>
      </c>
      <c r="BS170" s="50" t="s">
        <v>128</v>
      </c>
      <c r="BT170" s="50"/>
      <c r="BU170" s="50"/>
      <c r="BV170" s="50"/>
      <c r="BW170" s="50">
        <v>1.19350248622529E-3</v>
      </c>
      <c r="BX170" s="50">
        <v>1.2007929910851501E-2</v>
      </c>
      <c r="BY170" s="50" t="s">
        <v>128</v>
      </c>
      <c r="BZ170" s="50">
        <v>1.59398666769806E-3</v>
      </c>
      <c r="CA170" s="50">
        <v>1.6037235284767502E-2</v>
      </c>
      <c r="CB170" s="50" t="s">
        <v>128</v>
      </c>
      <c r="CC170" s="50">
        <v>4.38246957889554E-3</v>
      </c>
      <c r="CD170" s="50">
        <v>4.4092398756748502E-2</v>
      </c>
      <c r="CE170" s="50" t="s">
        <v>128</v>
      </c>
      <c r="CF170" s="3" t="s">
        <v>170</v>
      </c>
      <c r="CG170" s="51" t="s">
        <v>185</v>
      </c>
      <c r="CH170" s="52">
        <v>39995</v>
      </c>
      <c r="CI170" s="51" t="s">
        <v>130</v>
      </c>
      <c r="CJ170" s="51" t="s">
        <v>131</v>
      </c>
      <c r="CK170" s="52">
        <v>25934</v>
      </c>
    </row>
    <row r="171" spans="1:146">
      <c r="A171" s="3" t="s">
        <v>122</v>
      </c>
      <c r="B171" s="3">
        <v>897</v>
      </c>
      <c r="C171" s="3" t="s">
        <v>209</v>
      </c>
      <c r="D171" s="56" t="s">
        <v>201</v>
      </c>
      <c r="E171" s="3" t="s">
        <v>125</v>
      </c>
      <c r="F171" s="55">
        <v>1</v>
      </c>
      <c r="G171" s="3" t="s">
        <v>126</v>
      </c>
      <c r="H171" s="48">
        <v>72</v>
      </c>
      <c r="I171" s="48">
        <v>831</v>
      </c>
      <c r="J171" s="48">
        <v>1530.4387991609858</v>
      </c>
      <c r="K171" s="48">
        <v>148.42604237894986</v>
      </c>
      <c r="L171" s="49">
        <v>2.0614728108187479</v>
      </c>
      <c r="M171" s="3" t="s">
        <v>137</v>
      </c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63">
        <v>9.2119549366175502E-2</v>
      </c>
      <c r="AM171" s="50">
        <v>0.92682261241594899</v>
      </c>
      <c r="AN171" s="50" t="s">
        <v>128</v>
      </c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>
        <v>1.19350248622529E-3</v>
      </c>
      <c r="BX171" s="50">
        <v>1.2007929910851501E-2</v>
      </c>
      <c r="BY171" s="50" t="s">
        <v>128</v>
      </c>
      <c r="BZ171" s="50">
        <v>1.59398666769806E-3</v>
      </c>
      <c r="CA171" s="50">
        <v>1.6037235284767502E-2</v>
      </c>
      <c r="CB171" s="50" t="s">
        <v>128</v>
      </c>
      <c r="CC171" s="50">
        <v>4.38246957889554E-3</v>
      </c>
      <c r="CD171" s="50">
        <v>4.4092398756748502E-2</v>
      </c>
      <c r="CE171" s="50" t="s">
        <v>128</v>
      </c>
      <c r="CF171" s="3" t="s">
        <v>130</v>
      </c>
      <c r="CG171" s="51" t="s">
        <v>210</v>
      </c>
      <c r="CH171" s="52">
        <v>26816</v>
      </c>
      <c r="CI171" s="51" t="s">
        <v>170</v>
      </c>
      <c r="CJ171" s="51" t="s">
        <v>185</v>
      </c>
      <c r="CK171" s="52">
        <v>39203</v>
      </c>
      <c r="CL171" s="51" t="s">
        <v>130</v>
      </c>
      <c r="CM171" s="51" t="s">
        <v>143</v>
      </c>
      <c r="CN171" s="52">
        <v>39203</v>
      </c>
    </row>
    <row r="172" spans="1:146">
      <c r="A172" s="3" t="s">
        <v>122</v>
      </c>
      <c r="B172" s="3">
        <v>897</v>
      </c>
      <c r="C172" s="3" t="s">
        <v>209</v>
      </c>
      <c r="D172" s="56" t="s">
        <v>201</v>
      </c>
      <c r="E172" s="3" t="s">
        <v>189</v>
      </c>
      <c r="F172" s="55">
        <v>1</v>
      </c>
      <c r="G172" s="3" t="s">
        <v>126</v>
      </c>
      <c r="H172" s="48">
        <v>110</v>
      </c>
      <c r="I172" s="48">
        <v>1076</v>
      </c>
      <c r="J172" s="48">
        <v>1981.6512008390143</v>
      </c>
      <c r="K172" s="48">
        <v>132.03386140102438</v>
      </c>
      <c r="L172" s="49">
        <v>1.2003078309184034</v>
      </c>
      <c r="M172" s="3" t="s">
        <v>137</v>
      </c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63">
        <v>9.2119549366175502E-2</v>
      </c>
      <c r="AM172" s="50">
        <v>0.92682261241594899</v>
      </c>
      <c r="AN172" s="50" t="s">
        <v>128</v>
      </c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>
        <v>1.19350248622529E-3</v>
      </c>
      <c r="BX172" s="50">
        <v>1.2007929910851501E-2</v>
      </c>
      <c r="BY172" s="50" t="s">
        <v>128</v>
      </c>
      <c r="BZ172" s="50">
        <v>1.59398666769806E-3</v>
      </c>
      <c r="CA172" s="50">
        <v>1.6037235284767502E-2</v>
      </c>
      <c r="CB172" s="50" t="s">
        <v>128</v>
      </c>
      <c r="CC172" s="50">
        <v>4.38246957889554E-3</v>
      </c>
      <c r="CD172" s="50">
        <v>4.4092398756748502E-2</v>
      </c>
      <c r="CE172" s="50" t="s">
        <v>128</v>
      </c>
      <c r="CF172" s="3" t="s">
        <v>130</v>
      </c>
      <c r="CG172" s="51" t="s">
        <v>210</v>
      </c>
      <c r="CH172" s="52">
        <v>27030</v>
      </c>
      <c r="CI172" s="51" t="s">
        <v>170</v>
      </c>
      <c r="CJ172" s="51" t="s">
        <v>185</v>
      </c>
      <c r="CK172" s="52">
        <v>39203</v>
      </c>
      <c r="CL172" s="51" t="s">
        <v>130</v>
      </c>
      <c r="CM172" s="51" t="s">
        <v>143</v>
      </c>
      <c r="CN172" s="52">
        <v>39203</v>
      </c>
    </row>
    <row r="173" spans="1:146">
      <c r="A173" s="3" t="s">
        <v>122</v>
      </c>
      <c r="B173" s="3">
        <v>2554</v>
      </c>
      <c r="C173" s="3" t="s">
        <v>258</v>
      </c>
      <c r="D173" s="3" t="s">
        <v>257</v>
      </c>
      <c r="E173" s="3" t="s">
        <v>222</v>
      </c>
      <c r="F173" s="55">
        <v>1</v>
      </c>
      <c r="G173" s="3" t="s">
        <v>126</v>
      </c>
      <c r="H173" s="48">
        <v>195</v>
      </c>
      <c r="I173" s="48">
        <v>1836</v>
      </c>
      <c r="J173" s="48">
        <v>1724.86666666667</v>
      </c>
      <c r="K173" s="48">
        <v>593.97666666666703</v>
      </c>
      <c r="L173" s="49">
        <v>3.0460341880341901</v>
      </c>
      <c r="M173" s="3"/>
      <c r="N173" s="50">
        <v>3.26183471768285E-8</v>
      </c>
      <c r="O173" s="50">
        <v>9.4706580450166394E-8</v>
      </c>
      <c r="P173" s="50" t="s">
        <v>128</v>
      </c>
      <c r="Q173" s="50">
        <v>3.26183471768285E-8</v>
      </c>
      <c r="R173" s="50">
        <v>9.4706580450166394E-8</v>
      </c>
      <c r="S173" s="50" t="s">
        <v>128</v>
      </c>
      <c r="T173" s="50">
        <v>3.26183471768285E-8</v>
      </c>
      <c r="U173" s="50">
        <v>9.4706580450166394E-8</v>
      </c>
      <c r="V173" s="50" t="s">
        <v>128</v>
      </c>
      <c r="W173" s="50">
        <v>3.26183471768285E-8</v>
      </c>
      <c r="X173" s="50">
        <v>9.4706580450166394E-8</v>
      </c>
      <c r="Y173" s="50" t="s">
        <v>128</v>
      </c>
      <c r="Z173" s="50">
        <v>3.26183471768285E-8</v>
      </c>
      <c r="AA173" s="50">
        <v>9.4706580450166394E-8</v>
      </c>
      <c r="AB173" s="50" t="s">
        <v>128</v>
      </c>
      <c r="AC173" s="50">
        <v>3.26183471768285E-8</v>
      </c>
      <c r="AD173" s="50">
        <v>9.4706580450166394E-8</v>
      </c>
      <c r="AE173" s="50" t="s">
        <v>128</v>
      </c>
      <c r="AF173" s="50">
        <v>2.1745564784552301E-8</v>
      </c>
      <c r="AG173" s="50">
        <v>6.3137720300110903E-8</v>
      </c>
      <c r="AH173" s="50" t="s">
        <v>128</v>
      </c>
      <c r="AI173" s="50">
        <v>3.26183471768285E-8</v>
      </c>
      <c r="AJ173" s="50">
        <v>9.4706580450166394E-8</v>
      </c>
      <c r="AK173" s="50" t="s">
        <v>128</v>
      </c>
      <c r="AL173" s="63">
        <v>9.5813570651937199E-2</v>
      </c>
      <c r="AM173" s="50">
        <v>0.278190683440589</v>
      </c>
      <c r="AN173" s="50" t="s">
        <v>128</v>
      </c>
      <c r="AO173" s="50">
        <v>3.26183471768285E-8</v>
      </c>
      <c r="AP173" s="50">
        <v>9.4706580450166394E-8</v>
      </c>
      <c r="AQ173" s="50" t="s">
        <v>128</v>
      </c>
      <c r="AR173" s="50">
        <v>3.26183471768285E-8</v>
      </c>
      <c r="AS173" s="50">
        <v>9.4706580450166394E-8</v>
      </c>
      <c r="AT173" s="50" t="s">
        <v>128</v>
      </c>
      <c r="AU173" s="50"/>
      <c r="AV173" s="50"/>
      <c r="AW173" s="50">
        <v>3.4271205908342799E-8</v>
      </c>
      <c r="AX173" s="50">
        <v>9.9377228641950902E-8</v>
      </c>
      <c r="AY173" s="50" t="s">
        <v>128</v>
      </c>
      <c r="AZ173" s="50">
        <v>3.26183471768285E-8</v>
      </c>
      <c r="BA173" s="50">
        <v>9.4706580450166394E-8</v>
      </c>
      <c r="BB173" s="50" t="s">
        <v>128</v>
      </c>
      <c r="BC173" s="50">
        <v>5.57297791576295E-6</v>
      </c>
      <c r="BD173" s="50">
        <v>1.61905731914967E-5</v>
      </c>
      <c r="BE173" s="50" t="s">
        <v>128</v>
      </c>
      <c r="BF173" s="50">
        <v>3.1881736812233501E-8</v>
      </c>
      <c r="BG173" s="50">
        <v>9.2475927118528695E-8</v>
      </c>
      <c r="BH173" s="50" t="s">
        <v>128</v>
      </c>
      <c r="BI173" s="50"/>
      <c r="BJ173" s="50"/>
      <c r="BK173" s="50">
        <v>3.1867516700051101E-7</v>
      </c>
      <c r="BL173" s="50">
        <v>9.2547906804172204E-7</v>
      </c>
      <c r="BM173" s="50" t="s">
        <v>128</v>
      </c>
      <c r="BN173" s="50">
        <v>3.8155177233879502E-8</v>
      </c>
      <c r="BO173" s="50">
        <v>1.1083113410719E-7</v>
      </c>
      <c r="BP173" s="50" t="s">
        <v>128</v>
      </c>
      <c r="BQ173" s="50">
        <v>3.26183471768285E-8</v>
      </c>
      <c r="BR173" s="50">
        <v>9.4706580450166394E-8</v>
      </c>
      <c r="BS173" s="50" t="s">
        <v>128</v>
      </c>
      <c r="BT173" s="50"/>
      <c r="BU173" s="50"/>
      <c r="BV173" s="50"/>
      <c r="BW173" s="50"/>
      <c r="BX173" s="50"/>
      <c r="BY173" s="50"/>
      <c r="BZ173" s="50"/>
      <c r="CA173" s="50"/>
      <c r="CB173" s="50"/>
      <c r="CC173" s="50">
        <v>3.7137429109282102E-4</v>
      </c>
      <c r="CD173" s="50">
        <v>1.0815288449922201E-3</v>
      </c>
      <c r="CE173" s="50" t="s">
        <v>128</v>
      </c>
      <c r="CF173" s="3" t="s">
        <v>152</v>
      </c>
      <c r="CG173" s="51" t="s">
        <v>178</v>
      </c>
      <c r="CI173" s="51" t="s">
        <v>170</v>
      </c>
      <c r="CJ173" s="51" t="s">
        <v>259</v>
      </c>
      <c r="CL173" s="51" t="s">
        <v>130</v>
      </c>
      <c r="CM173" s="51" t="s">
        <v>193</v>
      </c>
      <c r="CN173" s="52">
        <v>39934</v>
      </c>
    </row>
    <row r="174" spans="1:146">
      <c r="A174" s="3" t="s">
        <v>122</v>
      </c>
      <c r="B174" s="3">
        <v>6090</v>
      </c>
      <c r="C174" s="3" t="s">
        <v>347</v>
      </c>
      <c r="D174" s="3" t="s">
        <v>245</v>
      </c>
      <c r="E174" s="3" t="s">
        <v>273</v>
      </c>
      <c r="F174" s="55">
        <v>1</v>
      </c>
      <c r="G174" s="3" t="s">
        <v>126</v>
      </c>
      <c r="H174" s="48">
        <v>934.8</v>
      </c>
      <c r="I174" s="48">
        <v>8637</v>
      </c>
      <c r="J174" s="48">
        <v>8822.3111110999998</v>
      </c>
      <c r="K174" s="48">
        <v>910.01420854694095</v>
      </c>
      <c r="L174" s="49">
        <v>0.97348546057653096</v>
      </c>
      <c r="M174" s="3" t="s">
        <v>137</v>
      </c>
      <c r="N174" s="50">
        <v>2.694E-6</v>
      </c>
      <c r="O174" s="50">
        <v>2.6117443070221501E-5</v>
      </c>
      <c r="P174" s="50" t="s">
        <v>129</v>
      </c>
      <c r="Q174" s="50">
        <v>2.0200000000000001E-7</v>
      </c>
      <c r="R174" s="50">
        <v>1.9583234967278199E-6</v>
      </c>
      <c r="S174" s="50" t="s">
        <v>129</v>
      </c>
      <c r="T174" s="50">
        <v>1.15E-6</v>
      </c>
      <c r="U174" s="50">
        <v>1.11488713922623E-5</v>
      </c>
      <c r="V174" s="50" t="s">
        <v>129</v>
      </c>
      <c r="W174" s="50">
        <v>9.6500000000000008E-7</v>
      </c>
      <c r="X174" s="50">
        <v>9.3553572987244894E-6</v>
      </c>
      <c r="Y174" s="50" t="s">
        <v>129</v>
      </c>
      <c r="Z174" s="50">
        <v>1.863E-6</v>
      </c>
      <c r="AA174" s="50">
        <v>1.8061171655465001E-5</v>
      </c>
      <c r="AB174" s="50" t="s">
        <v>129</v>
      </c>
      <c r="AC174" s="50">
        <v>8.2699999999999998E-7</v>
      </c>
      <c r="AD174" s="50">
        <v>8.0174927316530098E-6</v>
      </c>
      <c r="AE174" s="50" t="s">
        <v>129</v>
      </c>
      <c r="AF174" s="50">
        <v>2.0100000000000001E-7</v>
      </c>
      <c r="AG174" s="50">
        <v>1.9486288259519398E-6</v>
      </c>
      <c r="AH174" s="50" t="s">
        <v>129</v>
      </c>
      <c r="AI174" s="50">
        <v>1.863E-6</v>
      </c>
      <c r="AJ174" s="50">
        <v>1.8061171655465001E-5</v>
      </c>
      <c r="AK174" s="50" t="s">
        <v>129</v>
      </c>
      <c r="AL174" s="63">
        <v>0.10179275928845</v>
      </c>
      <c r="AM174" s="50">
        <v>0.98797977324338104</v>
      </c>
      <c r="AN174" s="50" t="s">
        <v>128</v>
      </c>
      <c r="AO174" s="50">
        <v>2.0200000000000001E-7</v>
      </c>
      <c r="AP174" s="50">
        <v>1.9583234967278199E-6</v>
      </c>
      <c r="AQ174" s="50" t="s">
        <v>129</v>
      </c>
      <c r="AR174" s="50">
        <v>1.347E-6</v>
      </c>
      <c r="AS174" s="50">
        <v>1.3058721535110799E-5</v>
      </c>
      <c r="AT174" s="50" t="s">
        <v>129</v>
      </c>
      <c r="AU174" s="50">
        <v>2.9799999999999999E-5</v>
      </c>
      <c r="AV174" s="50" t="s">
        <v>129</v>
      </c>
      <c r="AW174" s="50">
        <v>8.2699999999999998E-7</v>
      </c>
      <c r="AX174" s="50">
        <v>8.0174927316530098E-6</v>
      </c>
      <c r="AY174" s="50" t="s">
        <v>129</v>
      </c>
      <c r="AZ174" s="50">
        <v>1.347E-6</v>
      </c>
      <c r="BA174" s="50">
        <v>1.3058721535110799E-5</v>
      </c>
      <c r="BB174" s="50" t="s">
        <v>129</v>
      </c>
      <c r="BC174" s="50">
        <v>1.0222533575546E-5</v>
      </c>
      <c r="BD174" s="50">
        <v>9.9088726115993E-5</v>
      </c>
      <c r="BE174" s="50" t="s">
        <v>128</v>
      </c>
      <c r="BF174" s="50">
        <v>1.0330000000000001E-6</v>
      </c>
      <c r="BG174" s="50">
        <v>1.00145949114844E-5</v>
      </c>
      <c r="BH174" s="50" t="s">
        <v>129</v>
      </c>
      <c r="BI174" s="50">
        <v>2.9999999999999997E-4</v>
      </c>
      <c r="BJ174" s="50" t="s">
        <v>128</v>
      </c>
      <c r="BK174" s="50">
        <v>2.694E-6</v>
      </c>
      <c r="BL174" s="50">
        <v>2.6117443070221501E-5</v>
      </c>
      <c r="BM174" s="50" t="s">
        <v>129</v>
      </c>
      <c r="BN174" s="50">
        <v>9.6500000000000008E-7</v>
      </c>
      <c r="BO174" s="50">
        <v>9.3553572987244894E-6</v>
      </c>
      <c r="BP174" s="50" t="s">
        <v>129</v>
      </c>
      <c r="BQ174" s="50">
        <v>1.0330000000000001E-6</v>
      </c>
      <c r="BR174" s="50">
        <v>1.00145949114844E-5</v>
      </c>
      <c r="BS174" s="50" t="s">
        <v>129</v>
      </c>
      <c r="BT174" s="50"/>
      <c r="BU174" s="50"/>
      <c r="BV174" s="50"/>
      <c r="BW174" s="50"/>
      <c r="BX174" s="50"/>
      <c r="BY174" s="50"/>
      <c r="BZ174" s="50"/>
      <c r="CA174" s="50"/>
      <c r="CB174" s="50"/>
      <c r="CC174" s="50">
        <v>7.9890934877757604E-4</v>
      </c>
      <c r="CD174" s="50">
        <v>7.76251930020998E-3</v>
      </c>
      <c r="CE174" s="50" t="s">
        <v>128</v>
      </c>
      <c r="CF174" s="3" t="s">
        <v>170</v>
      </c>
      <c r="CG174" s="51" t="s">
        <v>185</v>
      </c>
      <c r="CH174" s="52">
        <v>40148</v>
      </c>
      <c r="CI174" s="51" t="s">
        <v>132</v>
      </c>
      <c r="CJ174" s="51" t="s">
        <v>159</v>
      </c>
      <c r="CK174" s="52">
        <v>32082</v>
      </c>
      <c r="CL174" s="51" t="s">
        <v>130</v>
      </c>
      <c r="CM174" s="51" t="s">
        <v>237</v>
      </c>
      <c r="CN174" s="52">
        <v>32082</v>
      </c>
    </row>
    <row r="175" spans="1:146">
      <c r="A175" s="3" t="s">
        <v>122</v>
      </c>
      <c r="B175" s="3">
        <v>6180</v>
      </c>
      <c r="C175" s="3" t="s">
        <v>359</v>
      </c>
      <c r="D175" s="3" t="s">
        <v>147</v>
      </c>
      <c r="E175" s="3" t="s">
        <v>360</v>
      </c>
      <c r="F175" s="55">
        <v>1</v>
      </c>
      <c r="G175" s="3" t="s">
        <v>126</v>
      </c>
      <c r="H175" s="48">
        <v>817</v>
      </c>
      <c r="I175" s="48">
        <v>8970</v>
      </c>
      <c r="J175" s="48">
        <v>8622.3333333333303</v>
      </c>
      <c r="K175" s="48">
        <v>814.13460791157195</v>
      </c>
      <c r="L175" s="49">
        <v>0.99649278814145903</v>
      </c>
      <c r="M175" s="3" t="s">
        <v>127</v>
      </c>
      <c r="N175" s="50">
        <v>4.4085000000000002E-9</v>
      </c>
      <c r="O175" s="50">
        <v>4.6689522998546597E-8</v>
      </c>
      <c r="P175" s="50" t="s">
        <v>129</v>
      </c>
      <c r="Q175" s="50">
        <v>5.8008999999999997E-9</v>
      </c>
      <c r="R175" s="50">
        <v>6.1436146980212899E-8</v>
      </c>
      <c r="S175" s="50" t="s">
        <v>129</v>
      </c>
      <c r="T175" s="50">
        <v>2.4628999999999998E-9</v>
      </c>
      <c r="U175" s="50">
        <v>2.6084070816177899E-8</v>
      </c>
      <c r="V175" s="50" t="s">
        <v>129</v>
      </c>
      <c r="W175" s="50">
        <v>2.4304999999999998E-9</v>
      </c>
      <c r="X175" s="50">
        <v>2.5740929034358001E-8</v>
      </c>
      <c r="Y175" s="50" t="s">
        <v>129</v>
      </c>
      <c r="Z175" s="50">
        <v>2.0092000000000001E-9</v>
      </c>
      <c r="AA175" s="50">
        <v>2.1279026791126198E-8</v>
      </c>
      <c r="AB175" s="50" t="s">
        <v>129</v>
      </c>
      <c r="AC175" s="50">
        <v>4.1480999999999998E-9</v>
      </c>
      <c r="AD175" s="50">
        <v>4.3931679789105402E-8</v>
      </c>
      <c r="AE175" s="50" t="s">
        <v>129</v>
      </c>
      <c r="AF175" s="50">
        <v>9.7222000000000002E-9</v>
      </c>
      <c r="AG175" s="50">
        <v>1.0296583429657899E-7</v>
      </c>
      <c r="AH175" s="50" t="s">
        <v>129</v>
      </c>
      <c r="AI175" s="50">
        <v>2.7773E-8</v>
      </c>
      <c r="AJ175" s="50">
        <v>2.9413816995318898E-7</v>
      </c>
      <c r="AK175" s="50" t="s">
        <v>129</v>
      </c>
      <c r="AL175" s="63">
        <v>0.103860427843099</v>
      </c>
      <c r="AM175" s="50">
        <v>1.09996457625479</v>
      </c>
      <c r="AN175" s="50" t="s">
        <v>128</v>
      </c>
      <c r="AO175" s="50">
        <v>3.6296E-9</v>
      </c>
      <c r="AP175" s="50">
        <v>3.8440352200413903E-8</v>
      </c>
      <c r="AQ175" s="50" t="s">
        <v>129</v>
      </c>
      <c r="AR175" s="50">
        <v>2.5277999999999999E-9</v>
      </c>
      <c r="AS175" s="50">
        <v>2.6771413459391199E-8</v>
      </c>
      <c r="AT175" s="50" t="s">
        <v>129</v>
      </c>
      <c r="AU175" s="50">
        <v>1.547E-7</v>
      </c>
      <c r="AV175" s="50" t="s">
        <v>129</v>
      </c>
      <c r="AW175" s="50">
        <v>1.1020400000000001E-8</v>
      </c>
      <c r="AX175" s="50">
        <v>1.16714805319991E-7</v>
      </c>
      <c r="AY175" s="50" t="s">
        <v>129</v>
      </c>
      <c r="AZ175" s="50">
        <v>1.11805E-8</v>
      </c>
      <c r="BA175" s="50">
        <v>1.1841039171719399E-7</v>
      </c>
      <c r="BB175" s="50" t="s">
        <v>129</v>
      </c>
      <c r="BC175" s="50">
        <v>5.2299999999999999E-6</v>
      </c>
      <c r="BD175" s="50">
        <v>5.5389861694997997E-5</v>
      </c>
      <c r="BE175" s="50" t="s">
        <v>129</v>
      </c>
      <c r="BF175" s="50">
        <v>1.8148E-9</v>
      </c>
      <c r="BG175" s="50">
        <v>1.9220176100206899E-8</v>
      </c>
      <c r="BH175" s="50" t="s">
        <v>129</v>
      </c>
      <c r="BI175" s="50">
        <v>1.4213333333333301E-4</v>
      </c>
      <c r="BJ175" s="50" t="s">
        <v>128</v>
      </c>
      <c r="BK175" s="50">
        <v>1.6638089999999999E-7</v>
      </c>
      <c r="BL175" s="50">
        <v>1.76210612613562E-6</v>
      </c>
      <c r="BM175" s="50" t="s">
        <v>129</v>
      </c>
      <c r="BN175" s="50">
        <v>3.1467400000000002E-8</v>
      </c>
      <c r="BO175" s="50">
        <v>3.3326480571724301E-7</v>
      </c>
      <c r="BP175" s="50" t="s">
        <v>129</v>
      </c>
      <c r="BQ175" s="50">
        <v>3.3509099999999998E-8</v>
      </c>
      <c r="BR175" s="50">
        <v>3.54888033369762E-7</v>
      </c>
      <c r="BS175" s="50" t="s">
        <v>129</v>
      </c>
      <c r="BT175" s="50"/>
      <c r="BU175" s="50"/>
      <c r="BV175" s="50"/>
      <c r="BW175" s="50"/>
      <c r="BX175" s="50"/>
      <c r="BY175" s="50"/>
      <c r="BZ175" s="50"/>
      <c r="CA175" s="50"/>
      <c r="CB175" s="50"/>
      <c r="CC175" s="50">
        <v>7.3826081724950399E-4</v>
      </c>
      <c r="CD175" s="50">
        <v>7.8187695147774704E-3</v>
      </c>
      <c r="CE175" s="50" t="s">
        <v>128</v>
      </c>
      <c r="CF175" s="3" t="s">
        <v>152</v>
      </c>
      <c r="CG175" s="51" t="s">
        <v>153</v>
      </c>
      <c r="CH175" s="52">
        <v>40026</v>
      </c>
      <c r="CI175" s="51" t="s">
        <v>170</v>
      </c>
      <c r="CJ175" s="51" t="s">
        <v>185</v>
      </c>
      <c r="CK175" s="52">
        <v>40026</v>
      </c>
      <c r="CL175" s="51" t="s">
        <v>130</v>
      </c>
      <c r="CM175" s="51" t="s">
        <v>186</v>
      </c>
      <c r="CN175" s="52">
        <v>40026</v>
      </c>
      <c r="CO175" s="51" t="s">
        <v>132</v>
      </c>
      <c r="CP175" s="51" t="s">
        <v>133</v>
      </c>
      <c r="CQ175" s="52">
        <v>40026</v>
      </c>
    </row>
    <row r="176" spans="1:146">
      <c r="A176" s="116" t="s">
        <v>122</v>
      </c>
      <c r="B176" s="117">
        <v>3264</v>
      </c>
      <c r="C176" s="116" t="s">
        <v>539</v>
      </c>
      <c r="D176" s="116" t="s">
        <v>150</v>
      </c>
      <c r="E176" s="116" t="s">
        <v>158</v>
      </c>
      <c r="F176" s="118">
        <v>1</v>
      </c>
      <c r="G176" s="116" t="s">
        <v>126</v>
      </c>
      <c r="H176" s="117">
        <v>105.8</v>
      </c>
      <c r="I176" s="117">
        <v>1215</v>
      </c>
      <c r="J176" s="119"/>
      <c r="K176" s="122"/>
      <c r="L176" s="120"/>
      <c r="M176" s="122"/>
      <c r="N176" s="122"/>
      <c r="O176" s="120"/>
      <c r="P176" s="122"/>
      <c r="Q176" s="122"/>
      <c r="R176" s="120"/>
      <c r="S176" s="122"/>
      <c r="T176" s="122"/>
      <c r="U176" s="120"/>
      <c r="V176" s="122"/>
      <c r="W176" s="122"/>
      <c r="X176" s="120"/>
      <c r="Y176" s="122"/>
      <c r="Z176" s="122"/>
      <c r="AA176" s="120"/>
      <c r="AB176" s="122"/>
      <c r="AC176" s="122"/>
      <c r="AD176" s="120"/>
      <c r="AE176" s="122"/>
      <c r="AF176" s="122"/>
      <c r="AG176" s="120"/>
      <c r="AH176" s="122"/>
      <c r="AI176" s="120"/>
      <c r="AJ176" s="121"/>
      <c r="AK176" s="122"/>
      <c r="AL176" s="65">
        <v>0.104833333333333</v>
      </c>
      <c r="AM176" s="120"/>
      <c r="AN176" s="122"/>
      <c r="AO176" s="122"/>
      <c r="AP176" s="120"/>
      <c r="AQ176" s="122"/>
      <c r="AR176" s="122"/>
      <c r="AS176" s="122"/>
      <c r="AT176" s="122"/>
      <c r="AU176" s="120"/>
      <c r="AV176" s="122"/>
      <c r="AW176" s="122"/>
      <c r="AX176" s="120"/>
      <c r="AY176" s="122"/>
      <c r="AZ176" s="122"/>
      <c r="BA176" s="120"/>
      <c r="BB176" s="122"/>
      <c r="BC176" s="122"/>
      <c r="BD176" s="120"/>
      <c r="BE176" s="122"/>
      <c r="BF176" s="122"/>
      <c r="BG176" s="122"/>
      <c r="BH176" s="122"/>
      <c r="BI176" s="120"/>
      <c r="BJ176" s="122"/>
      <c r="BK176" s="122"/>
      <c r="BL176" s="120"/>
      <c r="BM176" s="122"/>
      <c r="BN176" s="122"/>
      <c r="BO176" s="120"/>
      <c r="BP176" s="122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2"/>
      <c r="CA176" s="120"/>
      <c r="CB176" s="122"/>
      <c r="CC176" s="120"/>
      <c r="CD176" s="120"/>
      <c r="CE176" s="120"/>
      <c r="CF176" s="116" t="s">
        <v>130</v>
      </c>
      <c r="CG176" s="116" t="s">
        <v>324</v>
      </c>
      <c r="CH176" s="123">
        <v>25416</v>
      </c>
      <c r="CI176" s="116" t="s">
        <v>518</v>
      </c>
      <c r="CJ176" s="116" t="s">
        <v>518</v>
      </c>
      <c r="CK176" s="53"/>
      <c r="CL176" s="116" t="s">
        <v>518</v>
      </c>
      <c r="CM176" s="116" t="s">
        <v>518</v>
      </c>
      <c r="CN176" s="53"/>
      <c r="CO176" s="116" t="s">
        <v>518</v>
      </c>
      <c r="CP176" s="116" t="s">
        <v>518</v>
      </c>
      <c r="CQ176" s="53"/>
      <c r="CR176" s="116" t="s">
        <v>518</v>
      </c>
      <c r="CS176" s="116" t="s">
        <v>518</v>
      </c>
      <c r="CT176" s="53"/>
      <c r="CU176" s="116" t="s">
        <v>518</v>
      </c>
      <c r="CV176" s="116" t="s">
        <v>518</v>
      </c>
      <c r="CW176" s="53"/>
      <c r="CX176" s="116" t="s">
        <v>518</v>
      </c>
      <c r="CY176" s="116" t="s">
        <v>518</v>
      </c>
      <c r="CZ176" s="53"/>
      <c r="DA176" s="116" t="s">
        <v>518</v>
      </c>
      <c r="DB176" s="116" t="s">
        <v>518</v>
      </c>
      <c r="DC176" s="53"/>
      <c r="DD176" s="116" t="s">
        <v>518</v>
      </c>
      <c r="DE176" s="116" t="s">
        <v>518</v>
      </c>
      <c r="DF176" s="53"/>
      <c r="DG176" s="116" t="s">
        <v>518</v>
      </c>
      <c r="DH176" s="116" t="s">
        <v>518</v>
      </c>
      <c r="DI176" s="53"/>
      <c r="DJ176" s="116" t="s">
        <v>518</v>
      </c>
      <c r="DK176" s="116" t="s">
        <v>518</v>
      </c>
      <c r="DL176" s="53"/>
      <c r="DM176" s="116" t="s">
        <v>518</v>
      </c>
      <c r="DN176" s="116" t="s">
        <v>518</v>
      </c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</row>
    <row r="177" spans="1:146">
      <c r="A177" s="3" t="s">
        <v>122</v>
      </c>
      <c r="B177" s="3">
        <v>6076</v>
      </c>
      <c r="C177" s="3" t="s">
        <v>341</v>
      </c>
      <c r="D177" s="3" t="s">
        <v>342</v>
      </c>
      <c r="E177" s="3" t="s">
        <v>343</v>
      </c>
      <c r="F177" s="55">
        <v>1</v>
      </c>
      <c r="G177" s="3" t="s">
        <v>126</v>
      </c>
      <c r="H177" s="48">
        <v>805</v>
      </c>
      <c r="I177" s="48">
        <v>7573</v>
      </c>
      <c r="J177" s="48">
        <v>6066</v>
      </c>
      <c r="K177" s="48">
        <v>650.97410157852198</v>
      </c>
      <c r="L177" s="49">
        <v>0.80866348022176704</v>
      </c>
      <c r="M177" s="3" t="s">
        <v>137</v>
      </c>
      <c r="N177" s="50">
        <v>6.7399999999999995E-8</v>
      </c>
      <c r="O177" s="50">
        <v>6.2852646763788598E-7</v>
      </c>
      <c r="P177" s="50" t="s">
        <v>129</v>
      </c>
      <c r="Q177" s="50">
        <v>6.7399999999999995E-8</v>
      </c>
      <c r="R177" s="50">
        <v>6.2852646763788598E-7</v>
      </c>
      <c r="S177" s="50" t="s">
        <v>129</v>
      </c>
      <c r="T177" s="50">
        <v>1.3400000000000001E-7</v>
      </c>
      <c r="U177" s="50">
        <v>1.2495926804670099E-6</v>
      </c>
      <c r="V177" s="50" t="s">
        <v>129</v>
      </c>
      <c r="W177" s="50">
        <v>6.7399999999999995E-8</v>
      </c>
      <c r="X177" s="50">
        <v>6.2852646763788598E-7</v>
      </c>
      <c r="Y177" s="50" t="s">
        <v>129</v>
      </c>
      <c r="Z177" s="50">
        <v>6.7399999999999995E-8</v>
      </c>
      <c r="AA177" s="50">
        <v>6.2852646763788598E-7</v>
      </c>
      <c r="AB177" s="50" t="s">
        <v>129</v>
      </c>
      <c r="AC177" s="50">
        <v>6.7399999999999995E-8</v>
      </c>
      <c r="AD177" s="50">
        <v>6.2852646763788598E-7</v>
      </c>
      <c r="AE177" s="50" t="s">
        <v>129</v>
      </c>
      <c r="AF177" s="50">
        <v>6.7399999999999995E-8</v>
      </c>
      <c r="AG177" s="50">
        <v>6.2852646763788598E-7</v>
      </c>
      <c r="AH177" s="50" t="s">
        <v>129</v>
      </c>
      <c r="AI177" s="50">
        <v>6.7399999999999995E-8</v>
      </c>
      <c r="AJ177" s="50">
        <v>6.2852646763788598E-7</v>
      </c>
      <c r="AK177" s="50" t="s">
        <v>129</v>
      </c>
      <c r="AL177" s="63">
        <v>0.10699861526264599</v>
      </c>
      <c r="AM177" s="50">
        <v>0.99001464335450295</v>
      </c>
      <c r="AN177" s="50" t="s">
        <v>128</v>
      </c>
      <c r="AO177" s="50">
        <v>6.7399999999999995E-8</v>
      </c>
      <c r="AP177" s="50">
        <v>6.2852646763788598E-7</v>
      </c>
      <c r="AQ177" s="50" t="s">
        <v>129</v>
      </c>
      <c r="AR177" s="50">
        <v>6.7399999999999995E-8</v>
      </c>
      <c r="AS177" s="50">
        <v>6.2852646763788598E-7</v>
      </c>
      <c r="AT177" s="50" t="s">
        <v>129</v>
      </c>
      <c r="AU177" s="50">
        <v>1.9199999999999998E-6</v>
      </c>
      <c r="AV177" s="50" t="s">
        <v>129</v>
      </c>
      <c r="AW177" s="50">
        <v>9.4450000000000002E-8</v>
      </c>
      <c r="AX177" s="50">
        <v>8.8077633335902605E-7</v>
      </c>
      <c r="AY177" s="50" t="s">
        <v>128</v>
      </c>
      <c r="AZ177" s="50">
        <v>6.7399999999999995E-8</v>
      </c>
      <c r="BA177" s="50">
        <v>6.2852646763788598E-7</v>
      </c>
      <c r="BB177" s="50" t="s">
        <v>129</v>
      </c>
      <c r="BC177" s="50">
        <v>7.0574239032000001E-6</v>
      </c>
      <c r="BD177" s="50">
        <v>6.5812725764116895E-5</v>
      </c>
      <c r="BE177" s="50" t="s">
        <v>129</v>
      </c>
      <c r="BF177" s="50">
        <v>6.7399999999999995E-8</v>
      </c>
      <c r="BG177" s="50">
        <v>6.2852646763788598E-7</v>
      </c>
      <c r="BH177" s="50" t="s">
        <v>129</v>
      </c>
      <c r="BI177" s="50">
        <v>2.04E-4</v>
      </c>
      <c r="BJ177" s="50" t="s">
        <v>128</v>
      </c>
      <c r="BK177" s="50">
        <v>9.9433333333333293E-7</v>
      </c>
      <c r="BL177" s="50">
        <v>9.2724750393858306E-6</v>
      </c>
      <c r="BM177" s="50" t="s">
        <v>128</v>
      </c>
      <c r="BN177" s="50">
        <v>1.7466666666666701E-7</v>
      </c>
      <c r="BO177" s="50">
        <v>1.62882229991223E-6</v>
      </c>
      <c r="BP177" s="50" t="s">
        <v>128</v>
      </c>
      <c r="BQ177" s="50">
        <v>7.7716666666666704E-8</v>
      </c>
      <c r="BR177" s="50">
        <v>7.2473267027583199E-7</v>
      </c>
      <c r="BS177" s="50" t="s">
        <v>128</v>
      </c>
      <c r="BT177" s="50"/>
      <c r="BU177" s="50"/>
      <c r="BV177" s="50"/>
      <c r="BW177" s="50"/>
      <c r="BX177" s="50"/>
      <c r="BY177" s="50"/>
      <c r="BZ177" s="50"/>
      <c r="CA177" s="50"/>
      <c r="CB177" s="50"/>
      <c r="CC177" s="50">
        <v>1.2229567283030499E-3</v>
      </c>
      <c r="CD177" s="50">
        <v>1.1315520918069401E-2</v>
      </c>
      <c r="CE177" s="50" t="s">
        <v>128</v>
      </c>
      <c r="CF177" s="3" t="s">
        <v>170</v>
      </c>
      <c r="CG177" s="51" t="s">
        <v>185</v>
      </c>
      <c r="CH177" s="52">
        <v>40148</v>
      </c>
      <c r="CI177" s="51" t="s">
        <v>132</v>
      </c>
      <c r="CJ177" s="51" t="s">
        <v>255</v>
      </c>
      <c r="CK177" s="52">
        <v>30682</v>
      </c>
      <c r="CL177" s="51" t="s">
        <v>130</v>
      </c>
      <c r="CM177" s="51" t="s">
        <v>290</v>
      </c>
      <c r="CN177" s="52">
        <v>30682</v>
      </c>
    </row>
    <row r="178" spans="1:146">
      <c r="A178" s="3" t="s">
        <v>122</v>
      </c>
      <c r="B178" s="3">
        <v>7504</v>
      </c>
      <c r="C178" s="3" t="s">
        <v>379</v>
      </c>
      <c r="D178" s="3" t="s">
        <v>380</v>
      </c>
      <c r="E178" s="3" t="s">
        <v>381</v>
      </c>
      <c r="F178" s="55">
        <v>1</v>
      </c>
      <c r="G178" s="3" t="s">
        <v>126</v>
      </c>
      <c r="H178" s="48">
        <v>88</v>
      </c>
      <c r="I178" s="48">
        <v>1100</v>
      </c>
      <c r="J178" s="48">
        <v>1013.27583333333</v>
      </c>
      <c r="K178" s="48">
        <v>90.631650602281795</v>
      </c>
      <c r="L178" s="49">
        <v>1.0299051204804801</v>
      </c>
      <c r="M178" s="3" t="s">
        <v>137</v>
      </c>
      <c r="N178" s="50">
        <v>1.9099999999999999E-6</v>
      </c>
      <c r="O178" s="50">
        <v>2.13724505462672E-5</v>
      </c>
      <c r="P178" s="50" t="s">
        <v>129</v>
      </c>
      <c r="Q178" s="50">
        <v>1.9800000000000001E-6</v>
      </c>
      <c r="R178" s="50">
        <v>2.2155734074140901E-5</v>
      </c>
      <c r="S178" s="50" t="s">
        <v>129</v>
      </c>
      <c r="T178" s="50">
        <v>2.2900000000000001E-6</v>
      </c>
      <c r="U178" s="50">
        <v>2.56245611261528E-5</v>
      </c>
      <c r="V178" s="50" t="s">
        <v>129</v>
      </c>
      <c r="W178" s="50">
        <v>2.1500000000000002E-6</v>
      </c>
      <c r="X178" s="50">
        <v>2.40579940704055E-5</v>
      </c>
      <c r="Y178" s="50" t="s">
        <v>129</v>
      </c>
      <c r="Z178" s="50">
        <v>2.6800000000000002E-6</v>
      </c>
      <c r="AA178" s="50">
        <v>2.9988569352877502E-5</v>
      </c>
      <c r="AB178" s="50" t="s">
        <v>129</v>
      </c>
      <c r="AC178" s="50">
        <v>2.8899999999999999E-6</v>
      </c>
      <c r="AD178" s="50">
        <v>3.2338419936498499E-5</v>
      </c>
      <c r="AE178" s="50" t="s">
        <v>129</v>
      </c>
      <c r="AF178" s="50">
        <v>2.26E-6</v>
      </c>
      <c r="AG178" s="50">
        <v>2.52888681856355E-5</v>
      </c>
      <c r="AH178" s="50" t="s">
        <v>129</v>
      </c>
      <c r="AI178" s="50">
        <v>3.4599999999999999E-6</v>
      </c>
      <c r="AJ178" s="50">
        <v>3.8716585806326997E-5</v>
      </c>
      <c r="AK178" s="50" t="s">
        <v>129</v>
      </c>
      <c r="AL178" s="63">
        <v>0.10706868378986199</v>
      </c>
      <c r="AM178" s="50">
        <v>1.18985115493215</v>
      </c>
      <c r="AN178" s="50" t="s">
        <v>128</v>
      </c>
      <c r="AO178" s="50">
        <v>2.1900000000000002E-6</v>
      </c>
      <c r="AP178" s="50">
        <v>2.4505584657761901E-5</v>
      </c>
      <c r="AQ178" s="50" t="s">
        <v>129</v>
      </c>
      <c r="AR178" s="50">
        <v>2.1500000000000002E-6</v>
      </c>
      <c r="AS178" s="50">
        <v>2.40579940704055E-5</v>
      </c>
      <c r="AT178" s="50" t="s">
        <v>129</v>
      </c>
      <c r="AU178" s="50">
        <v>1.4000000000000001E-7</v>
      </c>
      <c r="AV178" s="50" t="s">
        <v>129</v>
      </c>
      <c r="AW178" s="50">
        <v>2.5399999999999998E-6</v>
      </c>
      <c r="AX178" s="50">
        <v>2.8422002297130198E-5</v>
      </c>
      <c r="AY178" s="50" t="s">
        <v>129</v>
      </c>
      <c r="AZ178" s="50">
        <v>2.1500000000000002E-6</v>
      </c>
      <c r="BA178" s="50">
        <v>2.40579940704055E-5</v>
      </c>
      <c r="BB178" s="50" t="s">
        <v>129</v>
      </c>
      <c r="BC178" s="50">
        <v>2.6333333333333298E-4</v>
      </c>
      <c r="BD178" s="50">
        <v>2.9466380334295101E-3</v>
      </c>
      <c r="BE178" s="50" t="s">
        <v>128</v>
      </c>
      <c r="BF178" s="50">
        <v>2.1500000000000002E-6</v>
      </c>
      <c r="BG178" s="50">
        <v>2.40579940704055E-5</v>
      </c>
      <c r="BH178" s="50" t="s">
        <v>129</v>
      </c>
      <c r="BI178" s="50"/>
      <c r="BJ178" s="50"/>
      <c r="BK178" s="50">
        <v>2.1500000000000002E-6</v>
      </c>
      <c r="BL178" s="50">
        <v>2.40579940704055E-5</v>
      </c>
      <c r="BM178" s="50" t="s">
        <v>129</v>
      </c>
      <c r="BN178" s="50">
        <v>2.1500000000000002E-6</v>
      </c>
      <c r="BO178" s="50">
        <v>2.40579940704055E-5</v>
      </c>
      <c r="BP178" s="50" t="s">
        <v>129</v>
      </c>
      <c r="BQ178" s="50">
        <v>2.4399999999999999E-6</v>
      </c>
      <c r="BR178" s="50">
        <v>2.7303025828739202E-5</v>
      </c>
      <c r="BS178" s="50" t="s">
        <v>129</v>
      </c>
      <c r="BT178" s="50"/>
      <c r="BU178" s="50"/>
      <c r="BV178" s="50"/>
      <c r="BW178" s="50"/>
      <c r="BX178" s="50"/>
      <c r="BY178" s="50"/>
      <c r="BZ178" s="50"/>
      <c r="CA178" s="50"/>
      <c r="CB178" s="50"/>
      <c r="CC178" s="50">
        <v>2.11558490192277E-4</v>
      </c>
      <c r="CD178" s="50">
        <v>2.3437811663184899E-3</v>
      </c>
      <c r="CE178" s="50" t="s">
        <v>128</v>
      </c>
      <c r="CF178" s="3" t="s">
        <v>132</v>
      </c>
      <c r="CG178" s="51" t="s">
        <v>226</v>
      </c>
      <c r="CH178" s="52">
        <v>34943</v>
      </c>
      <c r="CI178" s="51" t="s">
        <v>130</v>
      </c>
      <c r="CJ178" s="51" t="s">
        <v>138</v>
      </c>
      <c r="CK178" s="52">
        <v>34943</v>
      </c>
    </row>
    <row r="179" spans="1:146">
      <c r="A179" s="3" t="s">
        <v>122</v>
      </c>
      <c r="B179" s="3">
        <v>50888</v>
      </c>
      <c r="C179" s="3" t="s">
        <v>452</v>
      </c>
      <c r="D179" s="3" t="s">
        <v>277</v>
      </c>
      <c r="E179" s="3" t="s">
        <v>393</v>
      </c>
      <c r="F179" s="55">
        <v>1</v>
      </c>
      <c r="G179" s="3" t="s">
        <v>177</v>
      </c>
      <c r="H179" s="48">
        <v>121</v>
      </c>
      <c r="I179" s="48">
        <v>1146</v>
      </c>
      <c r="J179" s="48">
        <v>1109.2</v>
      </c>
      <c r="K179" s="48">
        <v>112.6</v>
      </c>
      <c r="L179" s="49">
        <v>0.93057851239669398</v>
      </c>
      <c r="M179" s="3" t="s">
        <v>397</v>
      </c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63">
        <v>0.109536927824609</v>
      </c>
      <c r="AM179" s="50">
        <v>1.0790262907909101</v>
      </c>
      <c r="AN179" s="50" t="s">
        <v>128</v>
      </c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>
        <v>1.57412109746338E-6</v>
      </c>
      <c r="BD179" s="50">
        <v>1.5506350988511401E-5</v>
      </c>
      <c r="BE179" s="50" t="s">
        <v>128</v>
      </c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>
        <v>4.0271372455074998E-4</v>
      </c>
      <c r="CD179" s="50">
        <v>3.96705207168465E-3</v>
      </c>
      <c r="CE179" s="50" t="s">
        <v>128</v>
      </c>
      <c r="CF179" s="3" t="s">
        <v>152</v>
      </c>
      <c r="CG179" s="51" t="s">
        <v>178</v>
      </c>
      <c r="CH179" s="52">
        <v>34912</v>
      </c>
      <c r="CI179" s="51" t="s">
        <v>130</v>
      </c>
      <c r="CJ179" s="51" t="s">
        <v>186</v>
      </c>
      <c r="CK179" s="52">
        <v>34912</v>
      </c>
    </row>
    <row r="180" spans="1:146">
      <c r="A180" s="3" t="s">
        <v>122</v>
      </c>
      <c r="B180" s="3">
        <v>127</v>
      </c>
      <c r="C180" s="3" t="s">
        <v>146</v>
      </c>
      <c r="D180" s="3" t="s">
        <v>147</v>
      </c>
      <c r="E180" s="3" t="s">
        <v>148</v>
      </c>
      <c r="F180" s="55">
        <v>1</v>
      </c>
      <c r="G180" s="3" t="s">
        <v>126</v>
      </c>
      <c r="H180" s="48">
        <v>670</v>
      </c>
      <c r="I180" s="48">
        <v>6800</v>
      </c>
      <c r="J180" s="48">
        <v>6799.2908619863601</v>
      </c>
      <c r="K180" s="48">
        <v>642</v>
      </c>
      <c r="L180" s="49">
        <v>0.95820895522388105</v>
      </c>
      <c r="M180" s="3" t="s">
        <v>137</v>
      </c>
      <c r="N180" s="50">
        <v>1.86406154996667E-6</v>
      </c>
      <c r="O180" s="50"/>
      <c r="P180" s="50" t="s">
        <v>128</v>
      </c>
      <c r="Q180" s="50">
        <v>2.0350828461333301E-7</v>
      </c>
      <c r="R180" s="50"/>
      <c r="S180" s="50" t="s">
        <v>128</v>
      </c>
      <c r="T180" s="50">
        <v>6.8601326190666704E-7</v>
      </c>
      <c r="U180" s="50"/>
      <c r="V180" s="50" t="s">
        <v>128</v>
      </c>
      <c r="W180" s="50">
        <v>5.80524948893333E-7</v>
      </c>
      <c r="X180" s="50"/>
      <c r="Y180" s="50" t="s">
        <v>128</v>
      </c>
      <c r="Z180" s="50">
        <v>1.8608516249133299E-6</v>
      </c>
      <c r="AA180" s="50"/>
      <c r="AB180" s="50" t="s">
        <v>128</v>
      </c>
      <c r="AC180" s="50">
        <v>3.28668604766667E-7</v>
      </c>
      <c r="AD180" s="50"/>
      <c r="AE180" s="50" t="s">
        <v>128</v>
      </c>
      <c r="AF180" s="50">
        <v>3.1928677132300001E-7</v>
      </c>
      <c r="AG180" s="50"/>
      <c r="AH180" s="50" t="s">
        <v>128</v>
      </c>
      <c r="AI180" s="50">
        <v>7.4919252219333298E-7</v>
      </c>
      <c r="AJ180" s="50"/>
      <c r="AK180" s="50" t="s">
        <v>128</v>
      </c>
      <c r="AL180" s="63">
        <v>0.11039041397848399</v>
      </c>
      <c r="AM180" s="50">
        <v>1.1691223255682199</v>
      </c>
      <c r="AN180" s="50" t="s">
        <v>128</v>
      </c>
      <c r="AO180" s="50">
        <v>4.7925845441666702E-7</v>
      </c>
      <c r="AP180" s="50"/>
      <c r="AQ180" s="50" t="s">
        <v>128</v>
      </c>
      <c r="AR180" s="50">
        <v>9.0592095060333305E-7</v>
      </c>
      <c r="AS180" s="50"/>
      <c r="AT180" s="50" t="s">
        <v>128</v>
      </c>
      <c r="AU180" s="50">
        <v>1.14933329743667E-5</v>
      </c>
      <c r="AV180" s="50" t="s">
        <v>128</v>
      </c>
      <c r="AW180" s="50">
        <v>5.2249428050666703E-7</v>
      </c>
      <c r="AX180" s="50"/>
      <c r="AY180" s="50" t="s">
        <v>128</v>
      </c>
      <c r="AZ180" s="50">
        <v>3.9177165096299999E-7</v>
      </c>
      <c r="BA180" s="50"/>
      <c r="BB180" s="50" t="s">
        <v>128</v>
      </c>
      <c r="BC180" s="50">
        <v>6.5729999999999996E-6</v>
      </c>
      <c r="BD180" s="50"/>
      <c r="BE180" s="50" t="s">
        <v>129</v>
      </c>
      <c r="BF180" s="50">
        <v>3.4276342157700001E-7</v>
      </c>
      <c r="BG180" s="50"/>
      <c r="BH180" s="50" t="s">
        <v>128</v>
      </c>
      <c r="BI180" s="50"/>
      <c r="BJ180" s="50"/>
      <c r="BK180" s="50">
        <v>1.2226837689333301E-6</v>
      </c>
      <c r="BL180" s="50"/>
      <c r="BM180" s="50" t="s">
        <v>128</v>
      </c>
      <c r="BN180" s="50">
        <v>6.6645383448333301E-7</v>
      </c>
      <c r="BO180" s="50"/>
      <c r="BP180" s="50" t="s">
        <v>128</v>
      </c>
      <c r="BQ180" s="50">
        <v>9.6191707167666692E-7</v>
      </c>
      <c r="BR180" s="50"/>
      <c r="BS180" s="50" t="s">
        <v>128</v>
      </c>
      <c r="BT180" s="50">
        <v>1.8554822745468701E-4</v>
      </c>
      <c r="BU180" s="50">
        <v>1.9651033759975401E-3</v>
      </c>
      <c r="BV180" s="50" t="s">
        <v>128</v>
      </c>
      <c r="BW180" s="50"/>
      <c r="BX180" s="50"/>
      <c r="BY180" s="50"/>
      <c r="BZ180" s="50"/>
      <c r="CA180" s="50"/>
      <c r="CB180" s="50"/>
      <c r="CC180" s="50"/>
      <c r="CD180" s="50"/>
      <c r="CE180" s="50"/>
      <c r="CF180" s="3" t="s">
        <v>130</v>
      </c>
      <c r="CG180" s="51" t="s">
        <v>138</v>
      </c>
      <c r="CH180" s="52">
        <v>31413</v>
      </c>
      <c r="CI180" s="51" t="s">
        <v>132</v>
      </c>
      <c r="CJ180" s="51" t="s">
        <v>133</v>
      </c>
      <c r="CK180" s="52">
        <v>31747</v>
      </c>
    </row>
    <row r="181" spans="1:146">
      <c r="A181" s="3" t="s">
        <v>122</v>
      </c>
      <c r="B181" s="3">
        <v>2107</v>
      </c>
      <c r="C181" s="3" t="s">
        <v>249</v>
      </c>
      <c r="D181" s="3" t="s">
        <v>247</v>
      </c>
      <c r="E181" s="3" t="s">
        <v>189</v>
      </c>
      <c r="F181" s="55">
        <v>1</v>
      </c>
      <c r="G181" s="3" t="s">
        <v>126</v>
      </c>
      <c r="H181" s="48">
        <v>524</v>
      </c>
      <c r="I181" s="48">
        <v>4920</v>
      </c>
      <c r="J181" s="48">
        <v>3118</v>
      </c>
      <c r="K181" s="48">
        <v>445</v>
      </c>
      <c r="L181" s="49">
        <v>0.84923664122137399</v>
      </c>
      <c r="M181" s="3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63">
        <v>0.111069807415957</v>
      </c>
      <c r="AM181" s="50">
        <v>0.77823743713023397</v>
      </c>
      <c r="AN181" s="50" t="s">
        <v>128</v>
      </c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>
        <v>5.3336582902640997E-4</v>
      </c>
      <c r="CD181" s="50">
        <v>3.7371565278749401E-3</v>
      </c>
      <c r="CE181" s="50" t="s">
        <v>128</v>
      </c>
      <c r="CF181" s="3" t="s">
        <v>152</v>
      </c>
      <c r="CG181" s="51" t="s">
        <v>250</v>
      </c>
      <c r="CI181" s="51" t="s">
        <v>130</v>
      </c>
      <c r="CJ181" s="51" t="s">
        <v>131</v>
      </c>
      <c r="CL181" s="51" t="s">
        <v>132</v>
      </c>
      <c r="CM181" s="51" t="s">
        <v>144</v>
      </c>
    </row>
    <row r="182" spans="1:146">
      <c r="A182" s="116" t="s">
        <v>122</v>
      </c>
      <c r="B182" s="117">
        <v>2709</v>
      </c>
      <c r="C182" s="116" t="s">
        <v>533</v>
      </c>
      <c r="D182" s="116" t="s">
        <v>261</v>
      </c>
      <c r="E182" s="116" t="s">
        <v>534</v>
      </c>
      <c r="F182" s="118">
        <v>2</v>
      </c>
      <c r="G182" s="116" t="s">
        <v>126</v>
      </c>
      <c r="H182" s="117">
        <v>162</v>
      </c>
      <c r="I182" s="117">
        <v>1537</v>
      </c>
      <c r="J182" s="119"/>
      <c r="K182" s="122"/>
      <c r="L182" s="120"/>
      <c r="M182" s="122"/>
      <c r="N182" s="122"/>
      <c r="O182" s="120"/>
      <c r="P182" s="122"/>
      <c r="Q182" s="122"/>
      <c r="R182" s="120"/>
      <c r="S182" s="122"/>
      <c r="T182" s="122"/>
      <c r="U182" s="120"/>
      <c r="V182" s="122"/>
      <c r="W182" s="122"/>
      <c r="X182" s="120"/>
      <c r="Y182" s="122"/>
      <c r="Z182" s="122"/>
      <c r="AA182" s="120"/>
      <c r="AB182" s="122"/>
      <c r="AC182" s="122"/>
      <c r="AD182" s="120"/>
      <c r="AE182" s="122"/>
      <c r="AF182" s="122"/>
      <c r="AG182" s="120"/>
      <c r="AH182" s="122"/>
      <c r="AI182" s="120"/>
      <c r="AJ182" s="124"/>
      <c r="AK182" s="122"/>
      <c r="AL182" s="65">
        <v>0.115333333333333</v>
      </c>
      <c r="AM182" s="120"/>
      <c r="AN182" s="122"/>
      <c r="AO182" s="122"/>
      <c r="AP182" s="120"/>
      <c r="AQ182" s="122"/>
      <c r="AR182" s="122"/>
      <c r="AS182" s="122"/>
      <c r="AT182" s="122"/>
      <c r="AU182" s="120"/>
      <c r="AV182" s="122"/>
      <c r="AW182" s="122"/>
      <c r="AX182" s="120"/>
      <c r="AY182" s="122"/>
      <c r="AZ182" s="122"/>
      <c r="BA182" s="120"/>
      <c r="BB182" s="122"/>
      <c r="BC182" s="122"/>
      <c r="BD182" s="120"/>
      <c r="BE182" s="122"/>
      <c r="BF182" s="122"/>
      <c r="BG182" s="122"/>
      <c r="BH182" s="122"/>
      <c r="BI182" s="120"/>
      <c r="BJ182" s="122"/>
      <c r="BK182" s="122"/>
      <c r="BL182" s="120"/>
      <c r="BM182" s="122"/>
      <c r="BN182" s="122"/>
      <c r="BO182" s="120"/>
      <c r="BP182" s="122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2"/>
      <c r="CA182" s="122"/>
      <c r="CB182" s="122"/>
      <c r="CC182" s="120"/>
      <c r="CD182" s="120"/>
      <c r="CE182" s="120"/>
      <c r="CF182" s="116" t="s">
        <v>130</v>
      </c>
      <c r="CG182" s="116" t="s">
        <v>268</v>
      </c>
      <c r="CH182" s="123">
        <v>27364</v>
      </c>
      <c r="CI182" s="116" t="s">
        <v>130</v>
      </c>
      <c r="CJ182" s="116" t="s">
        <v>138</v>
      </c>
      <c r="CK182" s="123">
        <v>27334</v>
      </c>
      <c r="CL182" s="116" t="s">
        <v>518</v>
      </c>
      <c r="CM182" s="116" t="s">
        <v>518</v>
      </c>
      <c r="CN182" s="53"/>
      <c r="CO182" s="116" t="s">
        <v>518</v>
      </c>
      <c r="CP182" s="116" t="s">
        <v>518</v>
      </c>
      <c r="CQ182" s="53"/>
      <c r="CR182" s="116" t="s">
        <v>518</v>
      </c>
      <c r="CS182" s="116" t="s">
        <v>518</v>
      </c>
      <c r="CT182" s="53"/>
      <c r="CU182" s="116" t="s">
        <v>518</v>
      </c>
      <c r="CV182" s="116" t="s">
        <v>518</v>
      </c>
      <c r="CW182" s="53"/>
      <c r="CX182" s="116" t="s">
        <v>518</v>
      </c>
      <c r="CY182" s="116" t="s">
        <v>518</v>
      </c>
      <c r="CZ182" s="53"/>
      <c r="DA182" s="116" t="s">
        <v>518</v>
      </c>
      <c r="DB182" s="116" t="s">
        <v>518</v>
      </c>
      <c r="DC182" s="53"/>
      <c r="DD182" s="116" t="s">
        <v>518</v>
      </c>
      <c r="DE182" s="116" t="s">
        <v>518</v>
      </c>
      <c r="DF182" s="53"/>
      <c r="DG182" s="116" t="s">
        <v>518</v>
      </c>
      <c r="DH182" s="116" t="s">
        <v>518</v>
      </c>
      <c r="DI182" s="53"/>
      <c r="DJ182" s="116" t="s">
        <v>518</v>
      </c>
      <c r="DK182" s="116" t="s">
        <v>518</v>
      </c>
      <c r="DL182" s="53"/>
      <c r="DM182" s="116" t="s">
        <v>518</v>
      </c>
      <c r="DN182" s="116" t="s">
        <v>518</v>
      </c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</row>
    <row r="183" spans="1:146">
      <c r="A183" s="116" t="s">
        <v>122</v>
      </c>
      <c r="B183" s="117">
        <v>2709</v>
      </c>
      <c r="C183" s="116" t="s">
        <v>533</v>
      </c>
      <c r="D183" s="116" t="s">
        <v>261</v>
      </c>
      <c r="E183" s="116" t="s">
        <v>534</v>
      </c>
      <c r="F183" s="118" t="s">
        <v>561</v>
      </c>
      <c r="G183" s="116" t="s">
        <v>126</v>
      </c>
      <c r="H183" s="117">
        <v>162</v>
      </c>
      <c r="I183" s="117">
        <v>1537</v>
      </c>
      <c r="J183" s="119"/>
      <c r="K183" s="122"/>
      <c r="L183" s="120"/>
      <c r="M183" s="122"/>
      <c r="N183" s="122"/>
      <c r="O183" s="120"/>
      <c r="P183" s="122"/>
      <c r="Q183" s="122"/>
      <c r="R183" s="120"/>
      <c r="S183" s="122"/>
      <c r="T183" s="122"/>
      <c r="U183" s="120"/>
      <c r="V183" s="122"/>
      <c r="W183" s="122"/>
      <c r="X183" s="120"/>
      <c r="Y183" s="122"/>
      <c r="Z183" s="122"/>
      <c r="AA183" s="120"/>
      <c r="AB183" s="122"/>
      <c r="AC183" s="122"/>
      <c r="AD183" s="120"/>
      <c r="AE183" s="122"/>
      <c r="AF183" s="122"/>
      <c r="AG183" s="120"/>
      <c r="AH183" s="122"/>
      <c r="AI183" s="120"/>
      <c r="AJ183" s="124"/>
      <c r="AK183" s="122"/>
      <c r="AL183" s="65">
        <v>0.115333333333333</v>
      </c>
      <c r="AM183" s="120"/>
      <c r="AN183" s="122"/>
      <c r="AO183" s="122"/>
      <c r="AP183" s="120"/>
      <c r="AQ183" s="122"/>
      <c r="AR183" s="122"/>
      <c r="AS183" s="122"/>
      <c r="AT183" s="122"/>
      <c r="AU183" s="120"/>
      <c r="AV183" s="122"/>
      <c r="AW183" s="122"/>
      <c r="AX183" s="120"/>
      <c r="AY183" s="122"/>
      <c r="AZ183" s="122"/>
      <c r="BA183" s="120"/>
      <c r="BB183" s="122"/>
      <c r="BC183" s="122"/>
      <c r="BD183" s="120"/>
      <c r="BE183" s="122"/>
      <c r="BF183" s="122"/>
      <c r="BG183" s="122"/>
      <c r="BH183" s="122"/>
      <c r="BI183" s="120"/>
      <c r="BJ183" s="122"/>
      <c r="BK183" s="122"/>
      <c r="BL183" s="120"/>
      <c r="BM183" s="122"/>
      <c r="BN183" s="122"/>
      <c r="BO183" s="120"/>
      <c r="BP183" s="122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2"/>
      <c r="CA183" s="122"/>
      <c r="CB183" s="122"/>
      <c r="CC183" s="120"/>
      <c r="CD183" s="120"/>
      <c r="CE183" s="120"/>
      <c r="CF183" s="116" t="s">
        <v>130</v>
      </c>
      <c r="CG183" s="116" t="s">
        <v>268</v>
      </c>
      <c r="CH183" s="123">
        <v>27364</v>
      </c>
      <c r="CI183" s="116" t="s">
        <v>130</v>
      </c>
      <c r="CJ183" s="116" t="s">
        <v>138</v>
      </c>
      <c r="CK183" s="123">
        <v>27334</v>
      </c>
      <c r="CL183" s="116" t="s">
        <v>518</v>
      </c>
      <c r="CM183" s="116" t="s">
        <v>518</v>
      </c>
      <c r="CN183" s="53"/>
      <c r="CO183" s="116" t="s">
        <v>518</v>
      </c>
      <c r="CP183" s="116" t="s">
        <v>518</v>
      </c>
      <c r="CQ183" s="53"/>
      <c r="CR183" s="116" t="s">
        <v>518</v>
      </c>
      <c r="CS183" s="116" t="s">
        <v>518</v>
      </c>
      <c r="CT183" s="53"/>
      <c r="CU183" s="116" t="s">
        <v>518</v>
      </c>
      <c r="CV183" s="116" t="s">
        <v>518</v>
      </c>
      <c r="CW183" s="53"/>
      <c r="CX183" s="116" t="s">
        <v>518</v>
      </c>
      <c r="CY183" s="116" t="s">
        <v>518</v>
      </c>
      <c r="CZ183" s="53"/>
      <c r="DA183" s="116" t="s">
        <v>518</v>
      </c>
      <c r="DB183" s="116" t="s">
        <v>518</v>
      </c>
      <c r="DC183" s="53"/>
      <c r="DD183" s="116" t="s">
        <v>518</v>
      </c>
      <c r="DE183" s="116" t="s">
        <v>518</v>
      </c>
      <c r="DF183" s="53"/>
      <c r="DG183" s="116" t="s">
        <v>518</v>
      </c>
      <c r="DH183" s="116" t="s">
        <v>518</v>
      </c>
      <c r="DI183" s="53"/>
      <c r="DJ183" s="116" t="s">
        <v>518</v>
      </c>
      <c r="DK183" s="116" t="s">
        <v>518</v>
      </c>
      <c r="DL183" s="53"/>
      <c r="DM183" s="116" t="s">
        <v>518</v>
      </c>
      <c r="DN183" s="116" t="s">
        <v>518</v>
      </c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</row>
    <row r="184" spans="1:146">
      <c r="A184" s="3" t="s">
        <v>122</v>
      </c>
      <c r="B184" s="3">
        <v>6257</v>
      </c>
      <c r="C184" s="3" t="s">
        <v>361</v>
      </c>
      <c r="D184" s="3" t="s">
        <v>362</v>
      </c>
      <c r="E184" s="3" t="s">
        <v>273</v>
      </c>
      <c r="F184" s="55">
        <v>1</v>
      </c>
      <c r="G184" s="3" t="s">
        <v>126</v>
      </c>
      <c r="H184" s="48">
        <v>880</v>
      </c>
      <c r="I184" s="48">
        <v>9362.5</v>
      </c>
      <c r="J184" s="48">
        <v>8852.8876666666692</v>
      </c>
      <c r="K184" s="48">
        <v>875.19167116296205</v>
      </c>
      <c r="L184" s="49">
        <v>0.99453598995791204</v>
      </c>
      <c r="M184" s="3" t="s">
        <v>137</v>
      </c>
      <c r="N184" s="50">
        <v>4.9200000000000003E-5</v>
      </c>
      <c r="O184" s="50">
        <v>4.9746908224282199E-4</v>
      </c>
      <c r="P184" s="50" t="s">
        <v>129</v>
      </c>
      <c r="Q184" s="50">
        <v>4.9200000000000003E-5</v>
      </c>
      <c r="R184" s="50">
        <v>4.9746908224282199E-4</v>
      </c>
      <c r="S184" s="50" t="s">
        <v>129</v>
      </c>
      <c r="T184" s="50">
        <v>3.9400000000000002E-5</v>
      </c>
      <c r="U184" s="50">
        <v>3.9837971220258502E-4</v>
      </c>
      <c r="V184" s="50" t="s">
        <v>129</v>
      </c>
      <c r="W184" s="50">
        <v>3.9400000000000002E-5</v>
      </c>
      <c r="X184" s="50">
        <v>3.9837971220258502E-4</v>
      </c>
      <c r="Y184" s="50" t="s">
        <v>129</v>
      </c>
      <c r="Z184" s="50">
        <v>4.9200000000000003E-5</v>
      </c>
      <c r="AA184" s="50">
        <v>4.9746908224282199E-4</v>
      </c>
      <c r="AB184" s="50" t="s">
        <v>129</v>
      </c>
      <c r="AC184" s="50">
        <v>3.9400000000000002E-5</v>
      </c>
      <c r="AD184" s="50">
        <v>3.9837971220258502E-4</v>
      </c>
      <c r="AE184" s="50" t="s">
        <v>129</v>
      </c>
      <c r="AF184" s="50">
        <v>3.9400000000000002E-5</v>
      </c>
      <c r="AG184" s="50">
        <v>3.9837971220258502E-4</v>
      </c>
      <c r="AH184" s="50" t="s">
        <v>129</v>
      </c>
      <c r="AI184" s="50">
        <v>4.9200000000000003E-5</v>
      </c>
      <c r="AJ184" s="50">
        <v>4.9746908224282199E-4</v>
      </c>
      <c r="AK184" s="50" t="s">
        <v>129</v>
      </c>
      <c r="AL184" s="63">
        <v>0.117430521417418</v>
      </c>
      <c r="AM184" s="50">
        <v>1.19367799076213</v>
      </c>
      <c r="AN184" s="50" t="s">
        <v>128</v>
      </c>
      <c r="AO184" s="50">
        <v>3.9400000000000002E-5</v>
      </c>
      <c r="AP184" s="50">
        <v>3.9837971220258502E-4</v>
      </c>
      <c r="AQ184" s="50" t="s">
        <v>129</v>
      </c>
      <c r="AR184" s="50">
        <v>3.9400000000000002E-5</v>
      </c>
      <c r="AS184" s="50">
        <v>3.9837971220258502E-4</v>
      </c>
      <c r="AT184" s="50" t="s">
        <v>129</v>
      </c>
      <c r="AU184" s="50"/>
      <c r="AV184" s="50"/>
      <c r="AW184" s="50">
        <v>3.9400000000000002E-5</v>
      </c>
      <c r="AX184" s="50">
        <v>3.9837971220258502E-4</v>
      </c>
      <c r="AY184" s="50" t="s">
        <v>129</v>
      </c>
      <c r="AZ184" s="50">
        <v>3.9400000000000002E-5</v>
      </c>
      <c r="BA184" s="50">
        <v>3.9837971220258502E-4</v>
      </c>
      <c r="BB184" s="50" t="s">
        <v>129</v>
      </c>
      <c r="BC184" s="50"/>
      <c r="BD184" s="50"/>
      <c r="BE184" s="50"/>
      <c r="BF184" s="50">
        <v>4.9200000000000003E-5</v>
      </c>
      <c r="BG184" s="50">
        <v>4.9746908224282199E-4</v>
      </c>
      <c r="BH184" s="50" t="s">
        <v>129</v>
      </c>
      <c r="BI184" s="50">
        <v>2.9999999999999997E-4</v>
      </c>
      <c r="BJ184" s="50" t="s">
        <v>128</v>
      </c>
      <c r="BK184" s="50">
        <v>4.9200000000000003E-5</v>
      </c>
      <c r="BL184" s="50">
        <v>4.9746908224282199E-4</v>
      </c>
      <c r="BM184" s="50" t="s">
        <v>129</v>
      </c>
      <c r="BN184" s="50">
        <v>3.9400000000000002E-5</v>
      </c>
      <c r="BO184" s="50">
        <v>3.9837971220258502E-4</v>
      </c>
      <c r="BP184" s="50" t="s">
        <v>129</v>
      </c>
      <c r="BQ184" s="50">
        <v>4.9200000000000003E-5</v>
      </c>
      <c r="BR184" s="50">
        <v>4.9746908224282199E-4</v>
      </c>
      <c r="BS184" s="50" t="s">
        <v>129</v>
      </c>
      <c r="BT184" s="50"/>
      <c r="BU184" s="50"/>
      <c r="BV184" s="50"/>
      <c r="BW184" s="50"/>
      <c r="BX184" s="50"/>
      <c r="BY184" s="50"/>
      <c r="BZ184" s="50"/>
      <c r="CA184" s="50"/>
      <c r="CB184" s="50"/>
      <c r="CC184" s="50">
        <v>9.4697045576635098E-4</v>
      </c>
      <c r="CD184" s="50">
        <v>9.6091067446333195E-3</v>
      </c>
      <c r="CE184" s="50" t="s">
        <v>128</v>
      </c>
      <c r="CF184" s="3" t="s">
        <v>130</v>
      </c>
      <c r="CG184" s="51" t="s">
        <v>131</v>
      </c>
      <c r="CH184" s="52">
        <v>31778</v>
      </c>
      <c r="CI184" s="51" t="s">
        <v>170</v>
      </c>
      <c r="CJ184" s="51" t="s">
        <v>185</v>
      </c>
      <c r="CK184" s="52">
        <v>39845</v>
      </c>
      <c r="CL184" s="51" t="s">
        <v>130</v>
      </c>
      <c r="CM184" s="51" t="s">
        <v>186</v>
      </c>
      <c r="CN184" s="52">
        <v>39845</v>
      </c>
    </row>
    <row r="185" spans="1:146">
      <c r="A185" s="3" t="s">
        <v>122</v>
      </c>
      <c r="B185" s="3">
        <v>564</v>
      </c>
      <c r="C185" s="3" t="s">
        <v>180</v>
      </c>
      <c r="D185" s="3" t="s">
        <v>161</v>
      </c>
      <c r="E185" s="3" t="s">
        <v>181</v>
      </c>
      <c r="F185" s="55">
        <v>1</v>
      </c>
      <c r="G185" s="3" t="s">
        <v>126</v>
      </c>
      <c r="H185" s="48">
        <v>468</v>
      </c>
      <c r="I185" s="48">
        <v>4286</v>
      </c>
      <c r="J185" s="48">
        <v>4402.7805503333302</v>
      </c>
      <c r="K185" s="48">
        <v>415.71763448405198</v>
      </c>
      <c r="L185" s="49">
        <v>0.88828554376934099</v>
      </c>
      <c r="M185" s="3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63">
        <v>0.11911009906431901</v>
      </c>
      <c r="AM185" s="50">
        <v>1.2614707291874001</v>
      </c>
      <c r="AN185" s="50" t="s">
        <v>128</v>
      </c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>
        <v>6.99989263119514E-6</v>
      </c>
      <c r="BD185" s="50">
        <v>7.4134433025188195E-5</v>
      </c>
      <c r="BE185" s="50" t="s">
        <v>128</v>
      </c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3" t="s">
        <v>130</v>
      </c>
      <c r="CG185" s="51" t="s">
        <v>138</v>
      </c>
      <c r="CH185" s="52">
        <v>31898</v>
      </c>
      <c r="CI185" s="51" t="s">
        <v>132</v>
      </c>
      <c r="CJ185" s="51" t="s">
        <v>133</v>
      </c>
      <c r="CK185" s="52">
        <v>31898</v>
      </c>
    </row>
    <row r="186" spans="1:146">
      <c r="A186" s="3" t="s">
        <v>122</v>
      </c>
      <c r="B186" s="3">
        <v>10377</v>
      </c>
      <c r="C186" s="3" t="s">
        <v>405</v>
      </c>
      <c r="D186" s="3" t="s">
        <v>303</v>
      </c>
      <c r="E186" s="3" t="s">
        <v>407</v>
      </c>
      <c r="F186" s="55">
        <v>3</v>
      </c>
      <c r="G186" s="3" t="s">
        <v>126</v>
      </c>
      <c r="H186" s="48">
        <v>57.39</v>
      </c>
      <c r="I186" s="48">
        <v>600</v>
      </c>
      <c r="J186" s="48">
        <v>642</v>
      </c>
      <c r="K186" s="48">
        <v>44.133333333333297</v>
      </c>
      <c r="L186" s="49">
        <v>0.76900737643027195</v>
      </c>
      <c r="M186" s="3" t="s">
        <v>142</v>
      </c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63">
        <v>0.123210863538547</v>
      </c>
      <c r="AM186" s="50">
        <v>1.7923272143145199</v>
      </c>
      <c r="AN186" s="50" t="s">
        <v>128</v>
      </c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>
        <v>3.2029609871879101E-6</v>
      </c>
      <c r="BD186" s="50">
        <v>4.6592921913322603E-5</v>
      </c>
      <c r="BE186" s="50" t="s">
        <v>128</v>
      </c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>
        <v>9.5079387740805595E-4</v>
      </c>
      <c r="CD186" s="50">
        <v>1.3831034802778801E-2</v>
      </c>
      <c r="CE186" s="50" t="s">
        <v>128</v>
      </c>
      <c r="CF186" s="3" t="s">
        <v>132</v>
      </c>
      <c r="CG186" s="51" t="s">
        <v>159</v>
      </c>
      <c r="CH186" s="52">
        <v>39569</v>
      </c>
      <c r="CI186" s="51" t="s">
        <v>132</v>
      </c>
      <c r="CJ186" s="51" t="s">
        <v>159</v>
      </c>
      <c r="CK186" s="52">
        <v>39569</v>
      </c>
      <c r="CL186" s="51" t="s">
        <v>132</v>
      </c>
      <c r="CM186" s="51" t="s">
        <v>159</v>
      </c>
      <c r="CN186" s="52">
        <v>39569</v>
      </c>
      <c r="CO186" s="51" t="s">
        <v>130</v>
      </c>
      <c r="CP186" s="51" t="s">
        <v>186</v>
      </c>
      <c r="CQ186" s="52">
        <v>32112</v>
      </c>
      <c r="CR186" s="51" t="s">
        <v>130</v>
      </c>
      <c r="CS186" s="51" t="s">
        <v>186</v>
      </c>
      <c r="CT186" s="52">
        <v>32112</v>
      </c>
      <c r="CU186" s="51" t="s">
        <v>130</v>
      </c>
      <c r="CV186" s="51" t="s">
        <v>186</v>
      </c>
      <c r="CW186" s="52">
        <v>32112</v>
      </c>
    </row>
    <row r="187" spans="1:146">
      <c r="A187" s="3" t="s">
        <v>122</v>
      </c>
      <c r="B187" s="3">
        <v>10377</v>
      </c>
      <c r="C187" s="3" t="s">
        <v>405</v>
      </c>
      <c r="D187" s="3" t="s">
        <v>303</v>
      </c>
      <c r="E187" s="3" t="s">
        <v>407</v>
      </c>
      <c r="F187" s="126" t="s">
        <v>561</v>
      </c>
      <c r="G187" s="3" t="s">
        <v>126</v>
      </c>
      <c r="H187" s="48">
        <v>57.39</v>
      </c>
      <c r="I187" s="48">
        <v>600</v>
      </c>
      <c r="J187" s="48">
        <v>642</v>
      </c>
      <c r="K187" s="48">
        <v>44.133333333333297</v>
      </c>
      <c r="L187" s="49">
        <v>0.76900737643027195</v>
      </c>
      <c r="M187" s="3" t="s">
        <v>142</v>
      </c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63">
        <v>0.123210863538547</v>
      </c>
      <c r="AM187" s="50">
        <v>1.7923272143145199</v>
      </c>
      <c r="AN187" s="50" t="s">
        <v>128</v>
      </c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>
        <v>3.2029609871879101E-6</v>
      </c>
      <c r="BD187" s="50">
        <v>4.6592921913322603E-5</v>
      </c>
      <c r="BE187" s="50" t="s">
        <v>128</v>
      </c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>
        <v>9.5079387740805595E-4</v>
      </c>
      <c r="CD187" s="50">
        <v>1.3831034802778801E-2</v>
      </c>
      <c r="CE187" s="50" t="s">
        <v>128</v>
      </c>
      <c r="CF187" s="3" t="s">
        <v>132</v>
      </c>
      <c r="CG187" s="51" t="s">
        <v>159</v>
      </c>
      <c r="CH187" s="52">
        <v>39569</v>
      </c>
      <c r="CI187" s="51" t="s">
        <v>132</v>
      </c>
      <c r="CJ187" s="51" t="s">
        <v>159</v>
      </c>
      <c r="CK187" s="52">
        <v>39569</v>
      </c>
      <c r="CL187" s="51" t="s">
        <v>132</v>
      </c>
      <c r="CM187" s="51" t="s">
        <v>159</v>
      </c>
      <c r="CN187" s="52">
        <v>39569</v>
      </c>
      <c r="CO187" s="51" t="s">
        <v>130</v>
      </c>
      <c r="CP187" s="51" t="s">
        <v>186</v>
      </c>
      <c r="CQ187" s="52">
        <v>32112</v>
      </c>
      <c r="CR187" s="51" t="s">
        <v>130</v>
      </c>
      <c r="CS187" s="51" t="s">
        <v>186</v>
      </c>
      <c r="CT187" s="52">
        <v>32112</v>
      </c>
      <c r="CU187" s="51" t="s">
        <v>130</v>
      </c>
      <c r="CV187" s="51" t="s">
        <v>186</v>
      </c>
      <c r="CW187" s="52">
        <v>32112</v>
      </c>
    </row>
    <row r="188" spans="1:146">
      <c r="A188" s="3" t="s">
        <v>122</v>
      </c>
      <c r="B188" s="3">
        <v>10377</v>
      </c>
      <c r="C188" s="3" t="s">
        <v>405</v>
      </c>
      <c r="D188" s="3" t="s">
        <v>303</v>
      </c>
      <c r="E188" s="3" t="s">
        <v>407</v>
      </c>
      <c r="F188" s="126" t="s">
        <v>561</v>
      </c>
      <c r="G188" s="3" t="s">
        <v>126</v>
      </c>
      <c r="H188" s="48">
        <v>57.39</v>
      </c>
      <c r="I188" s="48">
        <v>600</v>
      </c>
      <c r="J188" s="48">
        <v>642</v>
      </c>
      <c r="K188" s="48">
        <v>44.133333333333297</v>
      </c>
      <c r="L188" s="49">
        <v>0.76900737643027195</v>
      </c>
      <c r="M188" s="3" t="s">
        <v>142</v>
      </c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63">
        <v>0.123210863538547</v>
      </c>
      <c r="AM188" s="50">
        <v>1.7923272143145199</v>
      </c>
      <c r="AN188" s="50" t="s">
        <v>128</v>
      </c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>
        <v>3.2029609871879101E-6</v>
      </c>
      <c r="BD188" s="50">
        <v>4.6592921913322603E-5</v>
      </c>
      <c r="BE188" s="50" t="s">
        <v>128</v>
      </c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>
        <v>9.5079387740805595E-4</v>
      </c>
      <c r="CD188" s="50">
        <v>1.3831034802778801E-2</v>
      </c>
      <c r="CE188" s="50" t="s">
        <v>128</v>
      </c>
      <c r="CF188" s="3" t="s">
        <v>132</v>
      </c>
      <c r="CG188" s="51" t="s">
        <v>159</v>
      </c>
      <c r="CH188" s="52">
        <v>39569</v>
      </c>
      <c r="CI188" s="51" t="s">
        <v>132</v>
      </c>
      <c r="CJ188" s="51" t="s">
        <v>159</v>
      </c>
      <c r="CK188" s="52">
        <v>39569</v>
      </c>
      <c r="CL188" s="51" t="s">
        <v>132</v>
      </c>
      <c r="CM188" s="51" t="s">
        <v>159</v>
      </c>
      <c r="CN188" s="52">
        <v>39569</v>
      </c>
      <c r="CO188" s="51" t="s">
        <v>130</v>
      </c>
      <c r="CP188" s="51" t="s">
        <v>186</v>
      </c>
      <c r="CQ188" s="52">
        <v>32112</v>
      </c>
      <c r="CR188" s="51" t="s">
        <v>130</v>
      </c>
      <c r="CS188" s="51" t="s">
        <v>186</v>
      </c>
      <c r="CT188" s="52">
        <v>32112</v>
      </c>
      <c r="CU188" s="51" t="s">
        <v>130</v>
      </c>
      <c r="CV188" s="51" t="s">
        <v>186</v>
      </c>
      <c r="CW188" s="52">
        <v>32112</v>
      </c>
    </row>
    <row r="189" spans="1:146">
      <c r="A189" s="3" t="s">
        <v>122</v>
      </c>
      <c r="B189" s="3">
        <v>207</v>
      </c>
      <c r="C189" s="3" t="s">
        <v>160</v>
      </c>
      <c r="D189" s="3" t="s">
        <v>161</v>
      </c>
      <c r="E189" s="3" t="s">
        <v>162</v>
      </c>
      <c r="F189" s="55">
        <v>1</v>
      </c>
      <c r="G189" s="3" t="s">
        <v>126</v>
      </c>
      <c r="H189" s="48">
        <v>660</v>
      </c>
      <c r="I189" s="48">
        <v>6144</v>
      </c>
      <c r="J189" s="48">
        <v>6146.6666666666697</v>
      </c>
      <c r="K189" s="48">
        <v>675</v>
      </c>
      <c r="L189" s="49">
        <v>1.02272727272727</v>
      </c>
      <c r="M189" s="3" t="s">
        <v>142</v>
      </c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63">
        <v>0.129409674566418</v>
      </c>
      <c r="AM189" s="50">
        <v>1.1783947434395501</v>
      </c>
      <c r="AN189" s="50" t="s">
        <v>128</v>
      </c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>
        <v>2.17E-6</v>
      </c>
      <c r="BD189" s="50">
        <v>1.9760395061728401E-5</v>
      </c>
      <c r="BE189" s="50" t="s">
        <v>129</v>
      </c>
      <c r="BF189" s="50"/>
      <c r="BG189" s="50"/>
      <c r="BH189" s="50"/>
      <c r="BI189" s="50">
        <v>8.6199999999999992E-3</v>
      </c>
      <c r="BJ189" s="50" t="s">
        <v>129</v>
      </c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>
        <v>3.6404657032077501E-4</v>
      </c>
      <c r="CD189" s="50">
        <v>3.3143481396726098E-3</v>
      </c>
      <c r="CE189" s="50" t="s">
        <v>128</v>
      </c>
      <c r="CF189" s="3" t="s">
        <v>152</v>
      </c>
      <c r="CG189" s="51" t="s">
        <v>153</v>
      </c>
      <c r="CH189" s="52">
        <v>39995</v>
      </c>
      <c r="CI189" s="51" t="s">
        <v>152</v>
      </c>
      <c r="CJ189" s="51" t="s">
        <v>163</v>
      </c>
      <c r="CK189" s="52">
        <v>39965</v>
      </c>
      <c r="CL189" s="51" t="s">
        <v>130</v>
      </c>
      <c r="CM189" s="51" t="s">
        <v>131</v>
      </c>
      <c r="CN189" s="52">
        <v>32203</v>
      </c>
      <c r="CO189" s="51" t="s">
        <v>132</v>
      </c>
      <c r="CP189" s="51" t="s">
        <v>164</v>
      </c>
      <c r="CQ189" s="52">
        <v>31747</v>
      </c>
      <c r="CR189" s="51" t="s">
        <v>132</v>
      </c>
      <c r="CS189" s="51" t="s">
        <v>133</v>
      </c>
      <c r="CT189" s="52">
        <v>31747</v>
      </c>
    </row>
    <row r="190" spans="1:146">
      <c r="A190" s="3" t="s">
        <v>122</v>
      </c>
      <c r="B190" s="3">
        <v>874</v>
      </c>
      <c r="C190" s="3" t="s">
        <v>200</v>
      </c>
      <c r="D190" s="3" t="s">
        <v>201</v>
      </c>
      <c r="E190" s="3" t="s">
        <v>202</v>
      </c>
      <c r="F190" s="55">
        <v>1</v>
      </c>
      <c r="G190" s="3" t="s">
        <v>126</v>
      </c>
      <c r="H190" s="48">
        <v>326</v>
      </c>
      <c r="I190" s="48">
        <v>3572.3780000000002</v>
      </c>
      <c r="J190" s="48">
        <v>3372.1563492063501</v>
      </c>
      <c r="K190" s="48">
        <v>325.87093057087299</v>
      </c>
      <c r="L190" s="49">
        <v>0.99960408150574598</v>
      </c>
      <c r="M190" s="3" t="s">
        <v>137</v>
      </c>
      <c r="N190" s="50">
        <v>2.57E-6</v>
      </c>
      <c r="O190" s="50">
        <v>2.6609420053208199E-5</v>
      </c>
      <c r="P190" s="50" t="s">
        <v>129</v>
      </c>
      <c r="Q190" s="50">
        <v>9.7199999999999997E-7</v>
      </c>
      <c r="R190" s="50">
        <v>1.00639518644818E-5</v>
      </c>
      <c r="S190" s="50" t="s">
        <v>129</v>
      </c>
      <c r="T190" s="50">
        <v>9.2299999999999999E-7</v>
      </c>
      <c r="U190" s="50">
        <v>9.5566127272806002E-6</v>
      </c>
      <c r="V190" s="50" t="s">
        <v>129</v>
      </c>
      <c r="W190" s="50">
        <v>5.5799999999999999E-7</v>
      </c>
      <c r="X190" s="50">
        <v>5.7774538481284699E-6</v>
      </c>
      <c r="Y190" s="50" t="s">
        <v>129</v>
      </c>
      <c r="Z190" s="50">
        <v>2.57E-6</v>
      </c>
      <c r="AA190" s="50">
        <v>2.6609420053208199E-5</v>
      </c>
      <c r="AB190" s="50" t="s">
        <v>129</v>
      </c>
      <c r="AC190" s="50">
        <v>1.9299999999999999E-7</v>
      </c>
      <c r="AD190" s="50">
        <v>1.9982949689763299E-6</v>
      </c>
      <c r="AE190" s="50" t="s">
        <v>129</v>
      </c>
      <c r="AF190" s="50">
        <v>1.2899999999999999E-6</v>
      </c>
      <c r="AG190" s="50">
        <v>1.33564793263185E-5</v>
      </c>
      <c r="AH190" s="50" t="s">
        <v>129</v>
      </c>
      <c r="AI190" s="50">
        <v>9.8700000000000004E-7</v>
      </c>
      <c r="AJ190" s="50">
        <v>1.02192597636251E-5</v>
      </c>
      <c r="AK190" s="50" t="s">
        <v>129</v>
      </c>
      <c r="AL190" s="63">
        <v>0.13136281663789101</v>
      </c>
      <c r="AM190" s="50">
        <v>1.3540625624343501</v>
      </c>
      <c r="AN190" s="50" t="s">
        <v>128</v>
      </c>
      <c r="AO190" s="50">
        <v>9.0800000000000003E-7</v>
      </c>
      <c r="AP190" s="50">
        <v>9.4013048281373602E-6</v>
      </c>
      <c r="AQ190" s="50" t="s">
        <v>129</v>
      </c>
      <c r="AR190" s="50">
        <v>1.2899999999999999E-6</v>
      </c>
      <c r="AS190" s="50">
        <v>1.33564793263185E-5</v>
      </c>
      <c r="AT190" s="50" t="s">
        <v>129</v>
      </c>
      <c r="AU190" s="50">
        <v>5.1599999999999997E-6</v>
      </c>
      <c r="AV190" s="50" t="s">
        <v>129</v>
      </c>
      <c r="AW190" s="50">
        <v>1.2899999999999999E-6</v>
      </c>
      <c r="AX190" s="50">
        <v>1.33564793263185E-5</v>
      </c>
      <c r="AY190" s="50" t="s">
        <v>129</v>
      </c>
      <c r="AZ190" s="50">
        <v>1.9299999999999999E-7</v>
      </c>
      <c r="BA190" s="50">
        <v>1.9982949689763299E-6</v>
      </c>
      <c r="BB190" s="50" t="s">
        <v>129</v>
      </c>
      <c r="BC190" s="50">
        <v>5.3155750171943397E-6</v>
      </c>
      <c r="BD190" s="50">
        <v>5.47924432050748E-5</v>
      </c>
      <c r="BE190" s="50" t="s">
        <v>128</v>
      </c>
      <c r="BF190" s="50">
        <v>1.7799999999999999E-6</v>
      </c>
      <c r="BG190" s="50">
        <v>1.8429870698330902E-5</v>
      </c>
      <c r="BH190" s="50" t="s">
        <v>129</v>
      </c>
      <c r="BI190" s="50">
        <v>1.0833333333333301E-6</v>
      </c>
      <c r="BJ190" s="50" t="s">
        <v>128</v>
      </c>
      <c r="BK190" s="50">
        <v>2.5399999999999998E-6</v>
      </c>
      <c r="BL190" s="50">
        <v>2.6298804254921702E-5</v>
      </c>
      <c r="BM190" s="50" t="s">
        <v>129</v>
      </c>
      <c r="BN190" s="50">
        <v>9.2299999999999999E-7</v>
      </c>
      <c r="BO190" s="50">
        <v>9.5566127272806002E-6</v>
      </c>
      <c r="BP190" s="50" t="s">
        <v>129</v>
      </c>
      <c r="BQ190" s="50">
        <v>1.7799999999999999E-6</v>
      </c>
      <c r="BR190" s="50">
        <v>1.8429870698330902E-5</v>
      </c>
      <c r="BS190" s="50" t="s">
        <v>129</v>
      </c>
      <c r="BT190" s="50"/>
      <c r="BU190" s="50"/>
      <c r="BV190" s="50"/>
      <c r="BW190" s="50"/>
      <c r="BX190" s="50"/>
      <c r="BY190" s="50"/>
      <c r="BZ190" s="50"/>
      <c r="CA190" s="50"/>
      <c r="CB190" s="50"/>
      <c r="CC190" s="50">
        <v>5.9774405200342701E-5</v>
      </c>
      <c r="CD190" s="50">
        <v>6.1759607292450095E-4</v>
      </c>
      <c r="CE190" s="50" t="s">
        <v>128</v>
      </c>
      <c r="CF190" s="3" t="s">
        <v>170</v>
      </c>
      <c r="CG190" s="51" t="s">
        <v>185</v>
      </c>
      <c r="CH190" s="52">
        <v>39995</v>
      </c>
      <c r="CI190" s="51" t="s">
        <v>130</v>
      </c>
      <c r="CJ190" s="51" t="s">
        <v>138</v>
      </c>
      <c r="CK190" s="52">
        <v>24167</v>
      </c>
    </row>
    <row r="191" spans="1:146">
      <c r="A191" s="3" t="s">
        <v>122</v>
      </c>
      <c r="B191" s="3">
        <v>54755</v>
      </c>
      <c r="C191" s="3" t="s">
        <v>473</v>
      </c>
      <c r="D191" s="3" t="s">
        <v>261</v>
      </c>
      <c r="E191" s="3" t="s">
        <v>474</v>
      </c>
      <c r="F191" s="55">
        <v>1</v>
      </c>
      <c r="G191" s="3" t="s">
        <v>126</v>
      </c>
      <c r="H191" s="48">
        <v>50</v>
      </c>
      <c r="I191" s="48">
        <v>560</v>
      </c>
      <c r="J191" s="48">
        <v>475.78666666666697</v>
      </c>
      <c r="K191" s="48">
        <v>44.924543779667601</v>
      </c>
      <c r="L191" s="49">
        <v>0.89849087559335095</v>
      </c>
      <c r="M191" s="3" t="s">
        <v>142</v>
      </c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63">
        <v>0.13265257922650101</v>
      </c>
      <c r="AM191" s="50">
        <v>1.4048963703328201</v>
      </c>
      <c r="AN191" s="50" t="s">
        <v>128</v>
      </c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>
        <v>6.19E-6</v>
      </c>
      <c r="BD191" s="50">
        <v>6.5557025600771905E-5</v>
      </c>
      <c r="BE191" s="50" t="s">
        <v>128</v>
      </c>
      <c r="BF191" s="50"/>
      <c r="BG191" s="50"/>
      <c r="BH191" s="50"/>
      <c r="BI191" s="50">
        <v>4.5199999999999998E-4</v>
      </c>
      <c r="BJ191" s="50" t="s">
        <v>129</v>
      </c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>
        <v>6.7528885542669304E-4</v>
      </c>
      <c r="CD191" s="50">
        <v>7.1518463300684499E-3</v>
      </c>
      <c r="CE191" s="50" t="s">
        <v>128</v>
      </c>
      <c r="CF191" s="3" t="s">
        <v>152</v>
      </c>
      <c r="CG191" s="51" t="s">
        <v>178</v>
      </c>
      <c r="CH191" s="52">
        <v>34851</v>
      </c>
      <c r="CI191" s="51" t="s">
        <v>132</v>
      </c>
      <c r="CJ191" s="51" t="s">
        <v>159</v>
      </c>
      <c r="CK191" s="52">
        <v>34851</v>
      </c>
      <c r="CL191" s="51" t="s">
        <v>130</v>
      </c>
      <c r="CM191" s="51" t="s">
        <v>186</v>
      </c>
      <c r="CN191" s="52">
        <v>34851</v>
      </c>
    </row>
    <row r="192" spans="1:146">
      <c r="A192" s="3" t="s">
        <v>122</v>
      </c>
      <c r="B192" s="3">
        <v>54035</v>
      </c>
      <c r="C192" s="3" t="s">
        <v>460</v>
      </c>
      <c r="D192" s="3" t="s">
        <v>261</v>
      </c>
      <c r="E192" s="3" t="s">
        <v>461</v>
      </c>
      <c r="F192" s="55">
        <v>1</v>
      </c>
      <c r="G192" s="3" t="s">
        <v>126</v>
      </c>
      <c r="H192" s="48">
        <v>182</v>
      </c>
      <c r="I192" s="48">
        <v>1700</v>
      </c>
      <c r="J192" s="48">
        <v>1560.6955555555601</v>
      </c>
      <c r="K192" s="48">
        <v>147.36338935998199</v>
      </c>
      <c r="L192" s="49">
        <v>0.80968895252737505</v>
      </c>
      <c r="M192" s="3" t="s">
        <v>142</v>
      </c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63">
        <v>0.13702498512519901</v>
      </c>
      <c r="AM192" s="50">
        <v>1.45120362807723</v>
      </c>
      <c r="AN192" s="50" t="s">
        <v>128</v>
      </c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>
        <v>5.3316666666666701E-6</v>
      </c>
      <c r="BD192" s="50">
        <v>5.6466592594741403E-5</v>
      </c>
      <c r="BE192" s="50" t="s">
        <v>128</v>
      </c>
      <c r="BF192" s="50"/>
      <c r="BG192" s="50"/>
      <c r="BH192" s="50"/>
      <c r="BI192" s="50">
        <v>4.6799999999999999E-4</v>
      </c>
      <c r="BJ192" s="50" t="s">
        <v>129</v>
      </c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3" t="s">
        <v>132</v>
      </c>
      <c r="CG192" s="51" t="s">
        <v>159</v>
      </c>
      <c r="CH192" s="52">
        <v>34455</v>
      </c>
      <c r="CI192" s="51" t="s">
        <v>130</v>
      </c>
      <c r="CJ192" s="51" t="s">
        <v>237</v>
      </c>
      <c r="CK192" s="52">
        <v>34455</v>
      </c>
    </row>
    <row r="193" spans="1:146">
      <c r="A193" s="3" t="s">
        <v>122</v>
      </c>
      <c r="B193" s="3">
        <v>6179</v>
      </c>
      <c r="C193" s="3" t="s">
        <v>358</v>
      </c>
      <c r="D193" s="3" t="s">
        <v>147</v>
      </c>
      <c r="E193" s="3" t="s">
        <v>174</v>
      </c>
      <c r="F193" s="55">
        <v>1</v>
      </c>
      <c r="G193" s="3" t="s">
        <v>126</v>
      </c>
      <c r="H193" s="48">
        <v>470</v>
      </c>
      <c r="I193" s="48">
        <v>4660</v>
      </c>
      <c r="J193" s="48">
        <v>4549.9933333333302</v>
      </c>
      <c r="K193" s="48">
        <v>437.15414526080298</v>
      </c>
      <c r="L193" s="49">
        <v>0.93011520268255998</v>
      </c>
      <c r="M193" s="3" t="s">
        <v>137</v>
      </c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63">
        <v>0.137333333333333</v>
      </c>
      <c r="AM193" s="50">
        <v>1.4148466809562299</v>
      </c>
      <c r="AN193" s="50" t="s">
        <v>128</v>
      </c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>
        <v>6.8566666666666702E-5</v>
      </c>
      <c r="BD193" s="50">
        <v>7.0639311231237201E-4</v>
      </c>
      <c r="BE193" s="50" t="s">
        <v>128</v>
      </c>
      <c r="BF193" s="50"/>
      <c r="BG193" s="50"/>
      <c r="BH193" s="50"/>
      <c r="BI193" s="50">
        <v>5.58833333333333E-5</v>
      </c>
      <c r="BJ193" s="50" t="s">
        <v>128</v>
      </c>
      <c r="BK193" s="50"/>
      <c r="BL193" s="50"/>
      <c r="BM193" s="50"/>
      <c r="BN193" s="50"/>
      <c r="BO193" s="50"/>
      <c r="BP193" s="50"/>
      <c r="BQ193" s="50"/>
      <c r="BR193" s="50"/>
      <c r="BS193" s="50"/>
      <c r="BT193" s="50">
        <v>1.46147513572061E-4</v>
      </c>
      <c r="BU193" s="50">
        <v>1.58832867449902E-3</v>
      </c>
      <c r="BV193" s="50" t="s">
        <v>128</v>
      </c>
      <c r="BW193" s="50"/>
      <c r="BX193" s="50"/>
      <c r="BY193" s="50"/>
      <c r="BZ193" s="50"/>
      <c r="CA193" s="50"/>
      <c r="CB193" s="50"/>
      <c r="CC193" s="50"/>
      <c r="CD193" s="50"/>
      <c r="CE193" s="50"/>
      <c r="CF193" s="3" t="s">
        <v>130</v>
      </c>
      <c r="CG193" s="51" t="s">
        <v>138</v>
      </c>
      <c r="CH193" s="52">
        <v>32234</v>
      </c>
      <c r="CI193" s="51" t="s">
        <v>132</v>
      </c>
      <c r="CJ193" s="51" t="s">
        <v>133</v>
      </c>
      <c r="CK193" s="52">
        <v>32234</v>
      </c>
    </row>
    <row r="194" spans="1:146">
      <c r="A194" s="116" t="s">
        <v>122</v>
      </c>
      <c r="B194" s="117">
        <v>6772</v>
      </c>
      <c r="C194" s="116" t="s">
        <v>554</v>
      </c>
      <c r="D194" s="116" t="s">
        <v>157</v>
      </c>
      <c r="E194" s="116" t="s">
        <v>125</v>
      </c>
      <c r="F194" s="118">
        <v>1</v>
      </c>
      <c r="G194" s="116" t="s">
        <v>126</v>
      </c>
      <c r="H194" s="117">
        <v>465</v>
      </c>
      <c r="I194" s="117">
        <v>4567</v>
      </c>
      <c r="J194" s="119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4"/>
      <c r="AK194" s="122"/>
      <c r="AL194" s="65">
        <v>0.14000000000000001</v>
      </c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2"/>
      <c r="BA194" s="120"/>
      <c r="BB194" s="122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2"/>
      <c r="CA194" s="122"/>
      <c r="CB194" s="122"/>
      <c r="CC194" s="120"/>
      <c r="CD194" s="120"/>
      <c r="CE194" s="120"/>
      <c r="CF194" s="116" t="s">
        <v>130</v>
      </c>
      <c r="CG194" s="116" t="s">
        <v>555</v>
      </c>
      <c r="CH194" s="123">
        <v>29952</v>
      </c>
      <c r="CI194" s="116" t="s">
        <v>518</v>
      </c>
      <c r="CJ194" s="116" t="s">
        <v>518</v>
      </c>
      <c r="CK194" s="53"/>
      <c r="CL194" s="116" t="s">
        <v>518</v>
      </c>
      <c r="CM194" s="116" t="s">
        <v>518</v>
      </c>
      <c r="CN194" s="53"/>
      <c r="CO194" s="116" t="s">
        <v>518</v>
      </c>
      <c r="CP194" s="116" t="s">
        <v>518</v>
      </c>
      <c r="CQ194" s="53"/>
      <c r="CR194" s="116" t="s">
        <v>518</v>
      </c>
      <c r="CS194" s="116" t="s">
        <v>518</v>
      </c>
      <c r="CT194" s="53"/>
      <c r="CU194" s="116" t="s">
        <v>518</v>
      </c>
      <c r="CV194" s="116" t="s">
        <v>518</v>
      </c>
      <c r="CW194" s="53"/>
      <c r="CX194" s="116" t="s">
        <v>518</v>
      </c>
      <c r="CY194" s="116" t="s">
        <v>518</v>
      </c>
      <c r="CZ194" s="53"/>
      <c r="DA194" s="116" t="s">
        <v>518</v>
      </c>
      <c r="DB194" s="116" t="s">
        <v>518</v>
      </c>
      <c r="DC194" s="53"/>
      <c r="DD194" s="116" t="s">
        <v>518</v>
      </c>
      <c r="DE194" s="116" t="s">
        <v>518</v>
      </c>
      <c r="DF194" s="53"/>
      <c r="DG194" s="116" t="s">
        <v>518</v>
      </c>
      <c r="DH194" s="116" t="s">
        <v>518</v>
      </c>
      <c r="DI194" s="53"/>
      <c r="DJ194" s="116" t="s">
        <v>518</v>
      </c>
      <c r="DK194" s="116" t="s">
        <v>518</v>
      </c>
      <c r="DL194" s="53"/>
      <c r="DM194" s="116" t="s">
        <v>518</v>
      </c>
      <c r="DN194" s="116" t="s">
        <v>518</v>
      </c>
      <c r="DO194" s="53"/>
      <c r="DP194" s="53"/>
      <c r="DQ194" s="53"/>
      <c r="DR194" s="53"/>
      <c r="DS194" s="53"/>
      <c r="DT194" s="53"/>
      <c r="DU194" s="53"/>
      <c r="DV194" s="53"/>
      <c r="DW194" s="53"/>
      <c r="DX194" s="53"/>
      <c r="DY194" s="53"/>
      <c r="DZ194" s="53"/>
      <c r="EA194" s="53"/>
      <c r="EB194" s="53"/>
      <c r="EC194" s="53"/>
      <c r="ED194" s="53"/>
      <c r="EE194" s="53"/>
      <c r="EF194" s="53"/>
      <c r="EG194" s="53"/>
      <c r="EH194" s="53"/>
      <c r="EI194" s="53"/>
      <c r="EJ194" s="53"/>
      <c r="EK194" s="53"/>
      <c r="EL194" s="53"/>
      <c r="EM194" s="53"/>
      <c r="EN194" s="53"/>
      <c r="EO194" s="53"/>
      <c r="EP194" s="53"/>
    </row>
    <row r="195" spans="1:146">
      <c r="A195" s="3" t="s">
        <v>122</v>
      </c>
      <c r="B195" s="3">
        <v>10771</v>
      </c>
      <c r="C195" s="3" t="s">
        <v>436</v>
      </c>
      <c r="D195" s="3" t="s">
        <v>303</v>
      </c>
      <c r="E195" s="3" t="s">
        <v>437</v>
      </c>
      <c r="F195" s="55">
        <v>2</v>
      </c>
      <c r="G195" s="3" t="s">
        <v>126</v>
      </c>
      <c r="H195" s="48">
        <v>136</v>
      </c>
      <c r="I195" s="48">
        <v>855</v>
      </c>
      <c r="J195" s="48">
        <v>769.65119200183301</v>
      </c>
      <c r="K195" s="48">
        <v>68.073526112612797</v>
      </c>
      <c r="L195" s="49">
        <v>0.50054063318097697</v>
      </c>
      <c r="M195" s="3" t="s">
        <v>142</v>
      </c>
      <c r="N195" s="50">
        <v>8.4478998622999996E-9</v>
      </c>
      <c r="O195" s="50">
        <v>9.5521318099162294E-8</v>
      </c>
      <c r="P195" s="50" t="s">
        <v>128</v>
      </c>
      <c r="Q195" s="50">
        <v>1.0552261174633301E-9</v>
      </c>
      <c r="R195" s="50">
        <v>1.19315559222688E-8</v>
      </c>
      <c r="S195" s="50" t="s">
        <v>128</v>
      </c>
      <c r="T195" s="50">
        <v>1.5846910280666699E-9</v>
      </c>
      <c r="U195" s="50">
        <v>1.79182729729508E-8</v>
      </c>
      <c r="V195" s="50" t="s">
        <v>128</v>
      </c>
      <c r="W195" s="50">
        <v>1.9964775137999999E-8</v>
      </c>
      <c r="X195" s="50">
        <v>2.2574387336735499E-7</v>
      </c>
      <c r="Y195" s="50" t="s">
        <v>128</v>
      </c>
      <c r="Z195" s="50">
        <v>8.9288137078000001E-10</v>
      </c>
      <c r="AA195" s="50">
        <v>1.0095906300181E-8</v>
      </c>
      <c r="AB195" s="50" t="s">
        <v>129</v>
      </c>
      <c r="AC195" s="50">
        <v>1.7539908943433301E-9</v>
      </c>
      <c r="AD195" s="50">
        <v>1.9832564885065901E-8</v>
      </c>
      <c r="AE195" s="50" t="s">
        <v>128</v>
      </c>
      <c r="AF195" s="50">
        <v>2.7407038147666701E-9</v>
      </c>
      <c r="AG195" s="50">
        <v>3.0989434672896201E-8</v>
      </c>
      <c r="AH195" s="50" t="s">
        <v>128</v>
      </c>
      <c r="AI195" s="50">
        <v>1.12415954505833E-9</v>
      </c>
      <c r="AJ195" s="50">
        <v>1.2710993649076201E-8</v>
      </c>
      <c r="AK195" s="50" t="s">
        <v>128</v>
      </c>
      <c r="AL195" s="63">
        <v>0.140081113141001</v>
      </c>
      <c r="AM195" s="50">
        <v>1.58243567178456</v>
      </c>
      <c r="AN195" s="50" t="s">
        <v>128</v>
      </c>
      <c r="AO195" s="50">
        <v>2.1101244630333302E-9</v>
      </c>
      <c r="AP195" s="50">
        <v>2.3859405692263301E-8</v>
      </c>
      <c r="AQ195" s="50" t="s">
        <v>128</v>
      </c>
      <c r="AR195" s="50">
        <v>1.5306537785E-9</v>
      </c>
      <c r="AS195" s="50">
        <v>1.73072679433935E-8</v>
      </c>
      <c r="AT195" s="50" t="s">
        <v>129</v>
      </c>
      <c r="AU195" s="50">
        <v>3.0024894666000002E-6</v>
      </c>
      <c r="AV195" s="50" t="s">
        <v>129</v>
      </c>
      <c r="AW195" s="50">
        <v>9.2697425050666701E-9</v>
      </c>
      <c r="AX195" s="50">
        <v>1.0481398181283899E-7</v>
      </c>
      <c r="AY195" s="50" t="s">
        <v>128</v>
      </c>
      <c r="AZ195" s="50">
        <v>6.7215177576666696E-9</v>
      </c>
      <c r="BA195" s="50">
        <v>7.60009287875772E-8</v>
      </c>
      <c r="BB195" s="50" t="s">
        <v>128</v>
      </c>
      <c r="BC195" s="50">
        <v>3.3146769222668498E-6</v>
      </c>
      <c r="BD195" s="50">
        <v>3.7461542985144097E-5</v>
      </c>
      <c r="BE195" s="50" t="s">
        <v>128</v>
      </c>
      <c r="BF195" s="50">
        <v>1.8564268778E-9</v>
      </c>
      <c r="BG195" s="50">
        <v>2.0990819637141099E-8</v>
      </c>
      <c r="BH195" s="50" t="s">
        <v>129</v>
      </c>
      <c r="BI195" s="50">
        <v>2.6233333333333301E-4</v>
      </c>
      <c r="BJ195" s="50" t="s">
        <v>128</v>
      </c>
      <c r="BK195" s="50">
        <v>1.5463573485333299E-7</v>
      </c>
      <c r="BL195" s="50">
        <v>1.7484829909432E-6</v>
      </c>
      <c r="BM195" s="50" t="s">
        <v>128</v>
      </c>
      <c r="BN195" s="50">
        <v>2.5251938344333299E-8</v>
      </c>
      <c r="BO195" s="50">
        <v>2.8552639999603298E-7</v>
      </c>
      <c r="BP195" s="50" t="s">
        <v>128</v>
      </c>
      <c r="BQ195" s="50">
        <v>1.9257211801433299E-8</v>
      </c>
      <c r="BR195" s="50">
        <v>2.1774337813787101E-7</v>
      </c>
      <c r="BS195" s="50" t="s">
        <v>128</v>
      </c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3" t="s">
        <v>152</v>
      </c>
      <c r="CG195" s="51" t="s">
        <v>178</v>
      </c>
      <c r="CH195" s="52">
        <v>33695</v>
      </c>
      <c r="CI195" s="51" t="s">
        <v>152</v>
      </c>
      <c r="CJ195" s="51" t="s">
        <v>178</v>
      </c>
      <c r="CK195" s="52">
        <v>33695</v>
      </c>
      <c r="CL195" s="51" t="s">
        <v>130</v>
      </c>
      <c r="CM195" s="51" t="s">
        <v>236</v>
      </c>
      <c r="CN195" s="52">
        <v>33695</v>
      </c>
      <c r="CO195" s="51" t="s">
        <v>130</v>
      </c>
      <c r="CP195" s="51" t="s">
        <v>236</v>
      </c>
      <c r="CQ195" s="52">
        <v>33695</v>
      </c>
      <c r="CR195" s="51" t="s">
        <v>132</v>
      </c>
      <c r="CS195" s="51" t="s">
        <v>159</v>
      </c>
      <c r="CT195" s="52">
        <v>33695</v>
      </c>
      <c r="CU195" s="51" t="s">
        <v>132</v>
      </c>
      <c r="CV195" s="51" t="s">
        <v>159</v>
      </c>
      <c r="CW195" s="52">
        <v>33695</v>
      </c>
      <c r="CX195" s="51" t="s">
        <v>130</v>
      </c>
      <c r="CY195" s="51" t="s">
        <v>186</v>
      </c>
      <c r="CZ195" s="52">
        <v>33695</v>
      </c>
      <c r="DA195" s="51" t="s">
        <v>130</v>
      </c>
      <c r="DB195" s="51" t="s">
        <v>186</v>
      </c>
      <c r="DC195" s="52">
        <v>33695</v>
      </c>
    </row>
    <row r="196" spans="1:146">
      <c r="A196" s="3" t="s">
        <v>122</v>
      </c>
      <c r="B196" s="3">
        <v>10771</v>
      </c>
      <c r="C196" s="3" t="s">
        <v>436</v>
      </c>
      <c r="D196" s="3" t="s">
        <v>303</v>
      </c>
      <c r="E196" s="3" t="s">
        <v>437</v>
      </c>
      <c r="F196" s="126" t="s">
        <v>561</v>
      </c>
      <c r="G196" s="3" t="s">
        <v>126</v>
      </c>
      <c r="H196" s="48">
        <v>136</v>
      </c>
      <c r="I196" s="48">
        <v>855</v>
      </c>
      <c r="J196" s="48">
        <v>769.65119200183301</v>
      </c>
      <c r="K196" s="48">
        <v>68.073526112612797</v>
      </c>
      <c r="L196" s="49">
        <v>0.50054063318097697</v>
      </c>
      <c r="M196" s="3" t="s">
        <v>142</v>
      </c>
      <c r="N196" s="50">
        <v>8.4478998622999996E-9</v>
      </c>
      <c r="O196" s="50">
        <v>9.5521318099162294E-8</v>
      </c>
      <c r="P196" s="50" t="s">
        <v>128</v>
      </c>
      <c r="Q196" s="50">
        <v>1.0552261174633301E-9</v>
      </c>
      <c r="R196" s="50">
        <v>1.19315559222688E-8</v>
      </c>
      <c r="S196" s="50" t="s">
        <v>128</v>
      </c>
      <c r="T196" s="50">
        <v>1.5846910280666699E-9</v>
      </c>
      <c r="U196" s="50">
        <v>1.79182729729508E-8</v>
      </c>
      <c r="V196" s="50" t="s">
        <v>128</v>
      </c>
      <c r="W196" s="50">
        <v>1.9964775137999999E-8</v>
      </c>
      <c r="X196" s="50">
        <v>2.2574387336735499E-7</v>
      </c>
      <c r="Y196" s="50" t="s">
        <v>128</v>
      </c>
      <c r="Z196" s="50">
        <v>8.9288137078000001E-10</v>
      </c>
      <c r="AA196" s="50">
        <v>1.0095906300181E-8</v>
      </c>
      <c r="AB196" s="50" t="s">
        <v>129</v>
      </c>
      <c r="AC196" s="50">
        <v>1.7539908943433301E-9</v>
      </c>
      <c r="AD196" s="50">
        <v>1.9832564885065901E-8</v>
      </c>
      <c r="AE196" s="50" t="s">
        <v>128</v>
      </c>
      <c r="AF196" s="50">
        <v>2.7407038147666701E-9</v>
      </c>
      <c r="AG196" s="50">
        <v>3.0989434672896201E-8</v>
      </c>
      <c r="AH196" s="50" t="s">
        <v>128</v>
      </c>
      <c r="AI196" s="50">
        <v>1.12415954505833E-9</v>
      </c>
      <c r="AJ196" s="50">
        <v>1.2710993649076201E-8</v>
      </c>
      <c r="AK196" s="50" t="s">
        <v>128</v>
      </c>
      <c r="AL196" s="63">
        <v>0.140081113141001</v>
      </c>
      <c r="AM196" s="50">
        <v>1.58243567178456</v>
      </c>
      <c r="AN196" s="50" t="s">
        <v>128</v>
      </c>
      <c r="AO196" s="50">
        <v>2.1101244630333302E-9</v>
      </c>
      <c r="AP196" s="50">
        <v>2.3859405692263301E-8</v>
      </c>
      <c r="AQ196" s="50" t="s">
        <v>128</v>
      </c>
      <c r="AR196" s="50">
        <v>1.5306537785E-9</v>
      </c>
      <c r="AS196" s="50">
        <v>1.73072679433935E-8</v>
      </c>
      <c r="AT196" s="50" t="s">
        <v>129</v>
      </c>
      <c r="AU196" s="50">
        <v>3.0024894666000002E-6</v>
      </c>
      <c r="AV196" s="50" t="s">
        <v>129</v>
      </c>
      <c r="AW196" s="50">
        <v>9.2697425050666701E-9</v>
      </c>
      <c r="AX196" s="50">
        <v>1.0481398181283899E-7</v>
      </c>
      <c r="AY196" s="50" t="s">
        <v>128</v>
      </c>
      <c r="AZ196" s="50">
        <v>6.7215177576666696E-9</v>
      </c>
      <c r="BA196" s="50">
        <v>7.60009287875772E-8</v>
      </c>
      <c r="BB196" s="50" t="s">
        <v>128</v>
      </c>
      <c r="BC196" s="50">
        <v>3.3146769222668498E-6</v>
      </c>
      <c r="BD196" s="50">
        <v>3.7461542985144097E-5</v>
      </c>
      <c r="BE196" s="50" t="s">
        <v>128</v>
      </c>
      <c r="BF196" s="50">
        <v>1.8564268778E-9</v>
      </c>
      <c r="BG196" s="50">
        <v>2.0990819637141099E-8</v>
      </c>
      <c r="BH196" s="50" t="s">
        <v>129</v>
      </c>
      <c r="BI196" s="50">
        <v>2.6233333333333301E-4</v>
      </c>
      <c r="BJ196" s="50" t="s">
        <v>128</v>
      </c>
      <c r="BK196" s="50">
        <v>1.5463573485333299E-7</v>
      </c>
      <c r="BL196" s="50">
        <v>1.7484829909432E-6</v>
      </c>
      <c r="BM196" s="50" t="s">
        <v>128</v>
      </c>
      <c r="BN196" s="50">
        <v>2.5251938344333299E-8</v>
      </c>
      <c r="BO196" s="50">
        <v>2.8552639999603298E-7</v>
      </c>
      <c r="BP196" s="50" t="s">
        <v>128</v>
      </c>
      <c r="BQ196" s="50">
        <v>1.9257211801433299E-8</v>
      </c>
      <c r="BR196" s="50">
        <v>2.1774337813787101E-7</v>
      </c>
      <c r="BS196" s="50" t="s">
        <v>128</v>
      </c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3" t="s">
        <v>152</v>
      </c>
      <c r="CG196" s="51" t="s">
        <v>178</v>
      </c>
      <c r="CH196" s="52">
        <v>33695</v>
      </c>
      <c r="CI196" s="51" t="s">
        <v>152</v>
      </c>
      <c r="CJ196" s="51" t="s">
        <v>178</v>
      </c>
      <c r="CK196" s="52">
        <v>33695</v>
      </c>
      <c r="CL196" s="51" t="s">
        <v>130</v>
      </c>
      <c r="CM196" s="51" t="s">
        <v>236</v>
      </c>
      <c r="CN196" s="52">
        <v>33695</v>
      </c>
      <c r="CO196" s="51" t="s">
        <v>130</v>
      </c>
      <c r="CP196" s="51" t="s">
        <v>236</v>
      </c>
      <c r="CQ196" s="52">
        <v>33695</v>
      </c>
      <c r="CR196" s="51" t="s">
        <v>132</v>
      </c>
      <c r="CS196" s="51" t="s">
        <v>159</v>
      </c>
      <c r="CT196" s="52">
        <v>33695</v>
      </c>
      <c r="CU196" s="51" t="s">
        <v>132</v>
      </c>
      <c r="CV196" s="51" t="s">
        <v>159</v>
      </c>
      <c r="CW196" s="52">
        <v>33695</v>
      </c>
      <c r="CX196" s="51" t="s">
        <v>130</v>
      </c>
      <c r="CY196" s="51" t="s">
        <v>186</v>
      </c>
      <c r="CZ196" s="52">
        <v>33695</v>
      </c>
      <c r="DA196" s="51" t="s">
        <v>130</v>
      </c>
      <c r="DB196" s="51" t="s">
        <v>186</v>
      </c>
      <c r="DC196" s="52">
        <v>33695</v>
      </c>
    </row>
    <row r="197" spans="1:146">
      <c r="A197" s="3" t="s">
        <v>122</v>
      </c>
      <c r="B197" s="3">
        <v>50039</v>
      </c>
      <c r="C197" s="3" t="s">
        <v>443</v>
      </c>
      <c r="D197" s="3" t="s">
        <v>277</v>
      </c>
      <c r="E197" s="3" t="s">
        <v>125</v>
      </c>
      <c r="F197" s="55">
        <v>1</v>
      </c>
      <c r="G197" s="3" t="s">
        <v>177</v>
      </c>
      <c r="H197" s="48">
        <v>58</v>
      </c>
      <c r="I197" s="48">
        <v>825</v>
      </c>
      <c r="J197" s="48">
        <v>695.48417871548304</v>
      </c>
      <c r="K197" s="48">
        <v>65.668736901909497</v>
      </c>
      <c r="L197" s="49">
        <v>1.13221960175706</v>
      </c>
      <c r="M197" s="3" t="s">
        <v>397</v>
      </c>
      <c r="N197" s="50">
        <v>1.5699999999999999E-7</v>
      </c>
      <c r="O197" s="50">
        <v>1.6627549304234599E-6</v>
      </c>
      <c r="P197" s="50" t="s">
        <v>129</v>
      </c>
      <c r="Q197" s="50">
        <v>1.5699999999999999E-7</v>
      </c>
      <c r="R197" s="50">
        <v>1.6627549304234599E-6</v>
      </c>
      <c r="S197" s="50" t="s">
        <v>129</v>
      </c>
      <c r="T197" s="50">
        <v>1.5699999999999999E-7</v>
      </c>
      <c r="U197" s="50">
        <v>1.6627549304234599E-6</v>
      </c>
      <c r="V197" s="50" t="s">
        <v>129</v>
      </c>
      <c r="W197" s="50">
        <v>1.5699999999999999E-7</v>
      </c>
      <c r="X197" s="50">
        <v>1.6627549304234599E-6</v>
      </c>
      <c r="Y197" s="50" t="s">
        <v>129</v>
      </c>
      <c r="Z197" s="50">
        <v>1.5699999999999999E-7</v>
      </c>
      <c r="AA197" s="50">
        <v>1.6627549304234599E-6</v>
      </c>
      <c r="AB197" s="50" t="s">
        <v>129</v>
      </c>
      <c r="AC197" s="50">
        <v>1.5699999999999999E-7</v>
      </c>
      <c r="AD197" s="50">
        <v>1.6627549304234599E-6</v>
      </c>
      <c r="AE197" s="50" t="s">
        <v>129</v>
      </c>
      <c r="AF197" s="50">
        <v>1.5699999999999999E-7</v>
      </c>
      <c r="AG197" s="50">
        <v>1.6627549304234599E-6</v>
      </c>
      <c r="AH197" s="50" t="s">
        <v>129</v>
      </c>
      <c r="AI197" s="50">
        <v>1.5699999999999999E-7</v>
      </c>
      <c r="AJ197" s="50">
        <v>1.6627549304234599E-6</v>
      </c>
      <c r="AK197" s="50" t="s">
        <v>129</v>
      </c>
      <c r="AL197" s="63">
        <v>0.141683329356801</v>
      </c>
      <c r="AM197" s="50">
        <v>1.50053920029829</v>
      </c>
      <c r="AN197" s="50" t="s">
        <v>128</v>
      </c>
      <c r="AO197" s="50">
        <v>1.5699999999999999E-7</v>
      </c>
      <c r="AP197" s="50">
        <v>1.6627549304234599E-6</v>
      </c>
      <c r="AQ197" s="50" t="s">
        <v>129</v>
      </c>
      <c r="AR197" s="50">
        <v>1.5699999999999999E-7</v>
      </c>
      <c r="AS197" s="50">
        <v>1.6627549304234599E-6</v>
      </c>
      <c r="AT197" s="50" t="s">
        <v>129</v>
      </c>
      <c r="AU197" s="50">
        <v>1.47E-5</v>
      </c>
      <c r="AV197" s="50" t="s">
        <v>129</v>
      </c>
      <c r="AW197" s="50">
        <v>1.5699999999999999E-7</v>
      </c>
      <c r="AX197" s="50">
        <v>1.6627549304234599E-6</v>
      </c>
      <c r="AY197" s="50" t="s">
        <v>129</v>
      </c>
      <c r="AZ197" s="50">
        <v>1.5699999999999999E-7</v>
      </c>
      <c r="BA197" s="50">
        <v>1.6627549304234599E-6</v>
      </c>
      <c r="BB197" s="50" t="s">
        <v>129</v>
      </c>
      <c r="BC197" s="50">
        <v>8.9500000000000007E-6</v>
      </c>
      <c r="BD197" s="50">
        <v>9.4787621829872207E-5</v>
      </c>
      <c r="BE197" s="50" t="s">
        <v>129</v>
      </c>
      <c r="BF197" s="50">
        <v>1.5699999999999999E-7</v>
      </c>
      <c r="BG197" s="50">
        <v>1.6627549304234599E-6</v>
      </c>
      <c r="BH197" s="50" t="s">
        <v>129</v>
      </c>
      <c r="BI197" s="50">
        <v>0.9</v>
      </c>
      <c r="BJ197" s="50" t="s">
        <v>128</v>
      </c>
      <c r="BK197" s="50">
        <v>1.1999999999999999E-6</v>
      </c>
      <c r="BL197" s="50">
        <v>1.2708954882217501E-5</v>
      </c>
      <c r="BM197" s="50" t="s">
        <v>129</v>
      </c>
      <c r="BN197" s="50">
        <v>1.5699999999999999E-7</v>
      </c>
      <c r="BO197" s="50">
        <v>1.6627549304234599E-6</v>
      </c>
      <c r="BP197" s="50" t="s">
        <v>129</v>
      </c>
      <c r="BQ197" s="50">
        <v>1.5699999999999999E-7</v>
      </c>
      <c r="BR197" s="50">
        <v>1.6627549304234599E-6</v>
      </c>
      <c r="BS197" s="50" t="s">
        <v>129</v>
      </c>
      <c r="BT197" s="50"/>
      <c r="BU197" s="50"/>
      <c r="BV197" s="50"/>
      <c r="BW197" s="50"/>
      <c r="BX197" s="50"/>
      <c r="BY197" s="50"/>
      <c r="BZ197" s="50">
        <v>2.7657301163918599E-4</v>
      </c>
      <c r="CA197" s="50">
        <v>2.9291282721345302E-3</v>
      </c>
      <c r="CB197" s="50" t="s">
        <v>128</v>
      </c>
      <c r="CC197" s="50"/>
      <c r="CD197" s="50"/>
      <c r="CE197" s="50"/>
      <c r="CF197" s="3" t="s">
        <v>130</v>
      </c>
      <c r="CG197" s="3" t="s">
        <v>208</v>
      </c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125"/>
      <c r="DQ197" s="125"/>
      <c r="DR197" s="125"/>
      <c r="DS197" s="125"/>
      <c r="DT197" s="125"/>
      <c r="DU197" s="125"/>
      <c r="DV197" s="125"/>
      <c r="DW197" s="125"/>
      <c r="DX197" s="125"/>
      <c r="DY197" s="125"/>
      <c r="DZ197" s="125"/>
      <c r="EA197" s="125"/>
      <c r="EB197" s="125"/>
      <c r="EC197" s="125"/>
      <c r="ED197" s="125"/>
      <c r="EE197" s="125"/>
      <c r="EF197" s="125"/>
      <c r="EG197" s="125"/>
      <c r="EH197" s="125"/>
      <c r="EI197" s="125"/>
      <c r="EJ197" s="125"/>
      <c r="EK197" s="125"/>
      <c r="EL197" s="125"/>
      <c r="EM197" s="125"/>
      <c r="EN197" s="125"/>
      <c r="EO197" s="125"/>
      <c r="EP197" s="125"/>
    </row>
    <row r="198" spans="1:146" s="120" customFormat="1">
      <c r="A198" s="57" t="s">
        <v>122</v>
      </c>
      <c r="B198" s="57">
        <v>8223</v>
      </c>
      <c r="C198" s="57" t="s">
        <v>385</v>
      </c>
      <c r="D198" s="57" t="s">
        <v>140</v>
      </c>
      <c r="E198" s="57" t="s">
        <v>222</v>
      </c>
      <c r="F198" s="58">
        <v>1</v>
      </c>
      <c r="G198" s="57" t="s">
        <v>126</v>
      </c>
      <c r="H198" s="59">
        <v>450</v>
      </c>
      <c r="I198" s="59">
        <v>4200</v>
      </c>
      <c r="J198" s="48">
        <v>3918.116</v>
      </c>
      <c r="K198" s="48">
        <v>441.057330050362</v>
      </c>
      <c r="L198" s="49">
        <v>0.98012740011191501</v>
      </c>
      <c r="M198" s="3" t="s">
        <v>142</v>
      </c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64">
        <v>0.146666666666667</v>
      </c>
      <c r="AM198" s="50"/>
      <c r="AN198" s="50" t="s">
        <v>128</v>
      </c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>
        <v>3.1066101145999999E-5</v>
      </c>
      <c r="BJ198" s="50" t="s">
        <v>128</v>
      </c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>
        <v>3.00067656246988E-3</v>
      </c>
      <c r="CD198" s="50">
        <v>2.6656396003884E-2</v>
      </c>
      <c r="CE198" s="50" t="s">
        <v>128</v>
      </c>
      <c r="CF198" s="57" t="s">
        <v>152</v>
      </c>
      <c r="CG198" s="60" t="s">
        <v>153</v>
      </c>
      <c r="CH198" s="61">
        <v>40148</v>
      </c>
      <c r="CI198" s="60" t="s">
        <v>132</v>
      </c>
      <c r="CJ198" s="60" t="s">
        <v>159</v>
      </c>
      <c r="CK198" s="61">
        <v>40148</v>
      </c>
      <c r="CL198" s="60" t="s">
        <v>130</v>
      </c>
      <c r="CM198" s="60" t="s">
        <v>186</v>
      </c>
      <c r="CN198" s="52">
        <v>40148</v>
      </c>
      <c r="CO198" s="60"/>
      <c r="CP198" s="60"/>
      <c r="CQ198" s="51"/>
      <c r="CR198" s="60"/>
      <c r="CS198" s="60"/>
      <c r="CT198" s="51"/>
      <c r="CU198" s="60"/>
      <c r="CV198" s="60"/>
      <c r="CW198" s="51"/>
      <c r="CX198" s="60"/>
      <c r="CY198" s="60"/>
      <c r="CZ198" s="51"/>
      <c r="DA198" s="60"/>
      <c r="DB198" s="60"/>
      <c r="DC198" s="51"/>
      <c r="DD198" s="60"/>
      <c r="DE198" s="60"/>
      <c r="DF198" s="51"/>
      <c r="DG198" s="60"/>
      <c r="DH198" s="60"/>
      <c r="DI198" s="51"/>
      <c r="DJ198" s="60"/>
      <c r="DK198" s="60"/>
      <c r="DL198" s="51"/>
      <c r="DM198" s="60"/>
      <c r="DN198" s="60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</row>
    <row r="199" spans="1:146" s="120" customFormat="1">
      <c r="A199" s="57" t="s">
        <v>122</v>
      </c>
      <c r="B199" s="57">
        <v>2161</v>
      </c>
      <c r="C199" s="57" t="s">
        <v>251</v>
      </c>
      <c r="D199" s="57" t="s">
        <v>247</v>
      </c>
      <c r="E199" s="57" t="s">
        <v>252</v>
      </c>
      <c r="F199" s="58">
        <v>1</v>
      </c>
      <c r="G199" s="57" t="s">
        <v>126</v>
      </c>
      <c r="H199" s="59">
        <v>60</v>
      </c>
      <c r="I199" s="59">
        <v>600</v>
      </c>
      <c r="J199" s="48">
        <v>540</v>
      </c>
      <c r="K199" s="48">
        <v>56.6</v>
      </c>
      <c r="L199" s="49">
        <v>0.94333333333333302</v>
      </c>
      <c r="M199" s="3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64">
        <v>0.14803583189094999</v>
      </c>
      <c r="AM199" s="50">
        <v>1.41235599330588</v>
      </c>
      <c r="AN199" s="50" t="s">
        <v>128</v>
      </c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>
        <v>1.2667173831458299E-4</v>
      </c>
      <c r="CD199" s="50">
        <v>1.20852895211793E-3</v>
      </c>
      <c r="CE199" s="50" t="s">
        <v>128</v>
      </c>
      <c r="CF199" s="57" t="s">
        <v>130</v>
      </c>
      <c r="CG199" s="60" t="s">
        <v>138</v>
      </c>
      <c r="CH199" s="61">
        <v>27973</v>
      </c>
      <c r="CI199" s="60"/>
      <c r="CJ199" s="60"/>
      <c r="CK199" s="60"/>
      <c r="CL199" s="60"/>
      <c r="CM199" s="60"/>
      <c r="CN199" s="51"/>
      <c r="CO199" s="60"/>
      <c r="CP199" s="60"/>
      <c r="CQ199" s="51"/>
      <c r="CR199" s="60"/>
      <c r="CS199" s="60"/>
      <c r="CT199" s="51"/>
      <c r="CU199" s="60"/>
      <c r="CV199" s="60"/>
      <c r="CW199" s="51"/>
      <c r="CX199" s="60"/>
      <c r="CY199" s="60"/>
      <c r="CZ199" s="51"/>
      <c r="DA199" s="60"/>
      <c r="DB199" s="60"/>
      <c r="DC199" s="51"/>
      <c r="DD199" s="60"/>
      <c r="DE199" s="60"/>
      <c r="DF199" s="51"/>
      <c r="DG199" s="60"/>
      <c r="DH199" s="60"/>
      <c r="DI199" s="51"/>
      <c r="DJ199" s="60"/>
      <c r="DK199" s="60"/>
      <c r="DL199" s="51"/>
      <c r="DM199" s="60"/>
      <c r="DN199" s="60"/>
      <c r="DO199" s="51"/>
      <c r="DP199" s="51"/>
      <c r="DQ199" s="51"/>
      <c r="DR199" s="51"/>
      <c r="DS199" s="51"/>
      <c r="DT199" s="51"/>
      <c r="DU199" s="51"/>
      <c r="DV199" s="51"/>
      <c r="DW199" s="51"/>
      <c r="DX199" s="51"/>
      <c r="DY199" s="51"/>
      <c r="DZ199" s="51"/>
      <c r="EA199" s="51"/>
      <c r="EB199" s="51"/>
      <c r="EC199" s="51"/>
      <c r="ED199" s="51"/>
      <c r="EE199" s="51"/>
      <c r="EF199" s="51"/>
      <c r="EG199" s="51"/>
      <c r="EH199" s="51"/>
      <c r="EI199" s="51"/>
      <c r="EJ199" s="51"/>
      <c r="EK199" s="51"/>
      <c r="EL199" s="51"/>
      <c r="EM199" s="51"/>
      <c r="EN199" s="51"/>
      <c r="EO199" s="51"/>
      <c r="EP199" s="51"/>
    </row>
    <row r="200" spans="1:146" s="120" customFormat="1">
      <c r="A200" s="130" t="s">
        <v>122</v>
      </c>
      <c r="B200" s="131">
        <v>1897</v>
      </c>
      <c r="C200" s="130" t="s">
        <v>528</v>
      </c>
      <c r="D200" s="130" t="s">
        <v>245</v>
      </c>
      <c r="E200" s="130" t="s">
        <v>529</v>
      </c>
      <c r="F200" s="132">
        <v>1</v>
      </c>
      <c r="G200" s="130" t="s">
        <v>126</v>
      </c>
      <c r="H200" s="131">
        <v>35</v>
      </c>
      <c r="I200" s="131">
        <v>518</v>
      </c>
      <c r="J200" s="119"/>
      <c r="AJ200" s="124"/>
      <c r="AK200" s="122"/>
      <c r="AL200" s="66">
        <v>0.15333333333333299</v>
      </c>
      <c r="BZ200" s="122"/>
      <c r="CA200" s="122"/>
      <c r="CB200" s="122"/>
      <c r="CF200" s="130" t="s">
        <v>130</v>
      </c>
      <c r="CG200" s="130" t="s">
        <v>236</v>
      </c>
      <c r="CH200" s="133">
        <v>17899</v>
      </c>
      <c r="CI200" s="130" t="s">
        <v>130</v>
      </c>
      <c r="CJ200" s="130" t="s">
        <v>241</v>
      </c>
      <c r="CK200" s="133">
        <v>31778</v>
      </c>
      <c r="CL200" s="130" t="s">
        <v>518</v>
      </c>
      <c r="CM200" s="130" t="s">
        <v>518</v>
      </c>
      <c r="CN200" s="53"/>
      <c r="CO200" s="130" t="s">
        <v>518</v>
      </c>
      <c r="CP200" s="130" t="s">
        <v>518</v>
      </c>
      <c r="CQ200" s="53"/>
      <c r="CR200" s="130" t="s">
        <v>518</v>
      </c>
      <c r="CS200" s="130" t="s">
        <v>518</v>
      </c>
      <c r="CT200" s="53"/>
      <c r="CU200" s="130" t="s">
        <v>518</v>
      </c>
      <c r="CV200" s="130" t="s">
        <v>518</v>
      </c>
      <c r="CW200" s="53"/>
      <c r="CX200" s="130" t="s">
        <v>518</v>
      </c>
      <c r="CY200" s="130" t="s">
        <v>518</v>
      </c>
      <c r="CZ200" s="53"/>
      <c r="DA200" s="130" t="s">
        <v>518</v>
      </c>
      <c r="DB200" s="130" t="s">
        <v>518</v>
      </c>
      <c r="DC200" s="53"/>
      <c r="DD200" s="130" t="s">
        <v>518</v>
      </c>
      <c r="DE200" s="130" t="s">
        <v>518</v>
      </c>
      <c r="DF200" s="53"/>
      <c r="DG200" s="130" t="s">
        <v>518</v>
      </c>
      <c r="DH200" s="130" t="s">
        <v>518</v>
      </c>
      <c r="DI200" s="53"/>
      <c r="DJ200" s="130" t="s">
        <v>518</v>
      </c>
      <c r="DK200" s="130" t="s">
        <v>518</v>
      </c>
      <c r="DL200" s="53"/>
      <c r="DM200" s="130" t="s">
        <v>518</v>
      </c>
      <c r="DN200" s="130" t="s">
        <v>518</v>
      </c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</row>
    <row r="201" spans="1:146" s="120" customFormat="1">
      <c r="A201" s="57" t="s">
        <v>122</v>
      </c>
      <c r="B201" s="57">
        <v>6481</v>
      </c>
      <c r="C201" s="57" t="s">
        <v>363</v>
      </c>
      <c r="D201" s="57" t="s">
        <v>364</v>
      </c>
      <c r="E201" s="57" t="s">
        <v>365</v>
      </c>
      <c r="F201" s="58">
        <v>1</v>
      </c>
      <c r="G201" s="57" t="s">
        <v>126</v>
      </c>
      <c r="H201" s="59">
        <v>950</v>
      </c>
      <c r="I201" s="59">
        <v>8180</v>
      </c>
      <c r="J201" s="48">
        <v>8456.7333333333299</v>
      </c>
      <c r="K201" s="48">
        <v>949.95</v>
      </c>
      <c r="L201" s="49">
        <v>0.99994736842105303</v>
      </c>
      <c r="M201" s="3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64">
        <v>0.153816219382401</v>
      </c>
      <c r="AM201" s="50">
        <v>1.3692932630799699</v>
      </c>
      <c r="AN201" s="50" t="s">
        <v>128</v>
      </c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>
        <v>2.2684833541301999E-3</v>
      </c>
      <c r="BD201" s="50">
        <v>2.0194868810846998E-2</v>
      </c>
      <c r="BE201" s="50" t="s">
        <v>128</v>
      </c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>
        <v>5.5006551235833702E-3</v>
      </c>
      <c r="CD201" s="50">
        <v>4.8969523186890497E-2</v>
      </c>
      <c r="CE201" s="50" t="s">
        <v>128</v>
      </c>
      <c r="CF201" s="57" t="s">
        <v>130</v>
      </c>
      <c r="CG201" s="60" t="s">
        <v>237</v>
      </c>
      <c r="CH201" s="61">
        <v>31564</v>
      </c>
      <c r="CI201" s="60" t="s">
        <v>132</v>
      </c>
      <c r="CJ201" s="60" t="s">
        <v>133</v>
      </c>
      <c r="CK201" s="61">
        <v>31564</v>
      </c>
      <c r="CL201" s="60"/>
      <c r="CM201" s="60"/>
      <c r="CN201" s="60"/>
      <c r="CO201" s="60"/>
      <c r="CP201" s="60"/>
      <c r="CQ201" s="60"/>
      <c r="CR201" s="60"/>
      <c r="CS201" s="60"/>
      <c r="CT201" s="51"/>
      <c r="CU201" s="60"/>
      <c r="CV201" s="60"/>
      <c r="CW201" s="51"/>
      <c r="CX201" s="60"/>
      <c r="CY201" s="60"/>
      <c r="CZ201" s="51"/>
      <c r="DA201" s="60"/>
      <c r="DB201" s="60"/>
      <c r="DC201" s="51"/>
      <c r="DD201" s="60"/>
      <c r="DE201" s="60"/>
      <c r="DF201" s="51"/>
      <c r="DG201" s="60"/>
      <c r="DH201" s="60"/>
      <c r="DI201" s="51"/>
      <c r="DJ201" s="60"/>
      <c r="DK201" s="60"/>
      <c r="DL201" s="51"/>
      <c r="DM201" s="60"/>
      <c r="DN201" s="60"/>
      <c r="DO201" s="51"/>
      <c r="DP201" s="51"/>
      <c r="DQ201" s="51"/>
      <c r="DR201" s="51"/>
      <c r="DS201" s="51"/>
      <c r="DT201" s="51"/>
      <c r="DU201" s="51"/>
      <c r="DV201" s="51"/>
      <c r="DW201" s="51"/>
      <c r="DX201" s="51"/>
      <c r="DY201" s="51"/>
      <c r="DZ201" s="51"/>
      <c r="EA201" s="51"/>
      <c r="EB201" s="51"/>
      <c r="EC201" s="51"/>
      <c r="ED201" s="51"/>
      <c r="EE201" s="51"/>
      <c r="EF201" s="51"/>
      <c r="EG201" s="51"/>
      <c r="EH201" s="51"/>
      <c r="EI201" s="51"/>
      <c r="EJ201" s="51"/>
      <c r="EK201" s="51"/>
      <c r="EL201" s="51"/>
      <c r="EM201" s="51"/>
      <c r="EN201" s="51"/>
      <c r="EO201" s="51"/>
      <c r="EP201" s="51"/>
    </row>
    <row r="202" spans="1:146" s="120" customFormat="1">
      <c r="A202" s="57" t="s">
        <v>122</v>
      </c>
      <c r="B202" s="57">
        <v>10603</v>
      </c>
      <c r="C202" s="57" t="s">
        <v>414</v>
      </c>
      <c r="D202" s="57" t="s">
        <v>277</v>
      </c>
      <c r="E202" s="57" t="s">
        <v>415</v>
      </c>
      <c r="F202" s="58">
        <v>1</v>
      </c>
      <c r="G202" s="57" t="s">
        <v>177</v>
      </c>
      <c r="H202" s="59">
        <v>58</v>
      </c>
      <c r="I202" s="59">
        <v>830</v>
      </c>
      <c r="J202" s="48">
        <v>783.95866666666598</v>
      </c>
      <c r="K202" s="48">
        <v>59.083951785304301</v>
      </c>
      <c r="L202" s="49">
        <v>1.0186888238845599</v>
      </c>
      <c r="M202" s="3" t="s">
        <v>397</v>
      </c>
      <c r="N202" s="50">
        <v>2.7751917885000001E-6</v>
      </c>
      <c r="O202" s="50">
        <v>3.6867438124297399E-5</v>
      </c>
      <c r="P202" s="50" t="s">
        <v>129</v>
      </c>
      <c r="Q202" s="50">
        <v>2.7751917885000001E-6</v>
      </c>
      <c r="R202" s="50">
        <v>3.6867438124297399E-5</v>
      </c>
      <c r="S202" s="50" t="s">
        <v>129</v>
      </c>
      <c r="T202" s="50">
        <v>2.7751917885000001E-6</v>
      </c>
      <c r="U202" s="50">
        <v>3.6867438124297399E-5</v>
      </c>
      <c r="V202" s="50" t="s">
        <v>129</v>
      </c>
      <c r="W202" s="50">
        <v>2.7751917885000001E-6</v>
      </c>
      <c r="X202" s="50">
        <v>3.6867438124297399E-5</v>
      </c>
      <c r="Y202" s="50" t="s">
        <v>129</v>
      </c>
      <c r="Z202" s="50">
        <v>2.7751917885000001E-6</v>
      </c>
      <c r="AA202" s="50">
        <v>3.6867438124297399E-5</v>
      </c>
      <c r="AB202" s="50" t="s">
        <v>129</v>
      </c>
      <c r="AC202" s="50">
        <v>2.7751917885000001E-6</v>
      </c>
      <c r="AD202" s="50">
        <v>3.6867438124297399E-5</v>
      </c>
      <c r="AE202" s="50" t="s">
        <v>129</v>
      </c>
      <c r="AF202" s="50"/>
      <c r="AG202" s="50"/>
      <c r="AH202" s="50"/>
      <c r="AI202" s="50">
        <v>2.7751917885000001E-6</v>
      </c>
      <c r="AJ202" s="50">
        <v>3.6867438124297399E-5</v>
      </c>
      <c r="AK202" s="50" t="s">
        <v>129</v>
      </c>
      <c r="AL202" s="64">
        <v>0.15657221320815001</v>
      </c>
      <c r="AM202" s="50">
        <v>2.0560646699658198</v>
      </c>
      <c r="AN202" s="50" t="s">
        <v>128</v>
      </c>
      <c r="AO202" s="50">
        <v>2.7751917885000001E-6</v>
      </c>
      <c r="AP202" s="50">
        <v>3.6867438124297399E-5</v>
      </c>
      <c r="AQ202" s="50" t="s">
        <v>129</v>
      </c>
      <c r="AR202" s="50">
        <v>2.7751917885000001E-6</v>
      </c>
      <c r="AS202" s="50">
        <v>3.6867438124297399E-5</v>
      </c>
      <c r="AT202" s="50" t="s">
        <v>129</v>
      </c>
      <c r="AU202" s="50">
        <v>1.7900000000000001E-5</v>
      </c>
      <c r="AV202" s="50" t="s">
        <v>129</v>
      </c>
      <c r="AW202" s="50">
        <v>2.7751917885000001E-6</v>
      </c>
      <c r="AX202" s="50">
        <v>3.6867438124297399E-5</v>
      </c>
      <c r="AY202" s="50" t="s">
        <v>129</v>
      </c>
      <c r="AZ202" s="50">
        <v>2.7751917885000001E-6</v>
      </c>
      <c r="BA202" s="50">
        <v>3.6867438124297399E-5</v>
      </c>
      <c r="BB202" s="50" t="s">
        <v>129</v>
      </c>
      <c r="BC202" s="50">
        <v>4.7734077474333304E-6</v>
      </c>
      <c r="BD202" s="50">
        <v>6.3413028065227806E-5</v>
      </c>
      <c r="BE202" s="50" t="s">
        <v>128</v>
      </c>
      <c r="BF202" s="50">
        <v>2.7751917885000001E-6</v>
      </c>
      <c r="BG202" s="50">
        <v>3.6867438124297399E-5</v>
      </c>
      <c r="BH202" s="50" t="s">
        <v>129</v>
      </c>
      <c r="BI202" s="50">
        <v>2.8999999999999998E-3</v>
      </c>
      <c r="BJ202" s="50" t="s">
        <v>129</v>
      </c>
      <c r="BK202" s="50">
        <v>1.7267860017E-5</v>
      </c>
      <c r="BL202" s="50">
        <v>2.2939739276897801E-4</v>
      </c>
      <c r="BM202" s="50" t="s">
        <v>129</v>
      </c>
      <c r="BN202" s="50">
        <v>2.7751917885000001E-6</v>
      </c>
      <c r="BO202" s="50">
        <v>3.6867438124297399E-5</v>
      </c>
      <c r="BP202" s="50" t="s">
        <v>129</v>
      </c>
      <c r="BQ202" s="50">
        <v>2.7751917885000001E-6</v>
      </c>
      <c r="BR202" s="50">
        <v>3.6867438124297399E-5</v>
      </c>
      <c r="BS202" s="50" t="s">
        <v>129</v>
      </c>
      <c r="BT202" s="50"/>
      <c r="BU202" s="50"/>
      <c r="BV202" s="50"/>
      <c r="BW202" s="50"/>
      <c r="BX202" s="50"/>
      <c r="BY202" s="50"/>
      <c r="BZ202" s="50"/>
      <c r="CA202" s="50"/>
      <c r="CB202" s="50"/>
      <c r="CC202" s="50">
        <v>7.9669055978354804E-4</v>
      </c>
      <c r="CD202" s="50">
        <v>1.04428164951967E-2</v>
      </c>
      <c r="CE202" s="50" t="s">
        <v>128</v>
      </c>
      <c r="CF202" s="57" t="s">
        <v>130</v>
      </c>
      <c r="CG202" s="60" t="s">
        <v>186</v>
      </c>
      <c r="CH202" s="61">
        <v>33178</v>
      </c>
      <c r="CI202" s="60"/>
      <c r="CJ202" s="60"/>
      <c r="CK202" s="60"/>
      <c r="CL202" s="60"/>
      <c r="CM202" s="60"/>
      <c r="CN202" s="51"/>
      <c r="CO202" s="60"/>
      <c r="CP202" s="60"/>
      <c r="CQ202" s="51"/>
      <c r="CR202" s="60"/>
      <c r="CS202" s="60"/>
      <c r="CT202" s="51"/>
      <c r="CU202" s="60"/>
      <c r="CV202" s="60"/>
      <c r="CW202" s="51"/>
      <c r="CX202" s="60"/>
      <c r="CY202" s="60"/>
      <c r="CZ202" s="51"/>
      <c r="DA202" s="60"/>
      <c r="DB202" s="60"/>
      <c r="DC202" s="51"/>
      <c r="DD202" s="60"/>
      <c r="DE202" s="60"/>
      <c r="DF202" s="51"/>
      <c r="DG202" s="60"/>
      <c r="DH202" s="60"/>
      <c r="DI202" s="51"/>
      <c r="DJ202" s="60"/>
      <c r="DK202" s="60"/>
      <c r="DL202" s="51"/>
      <c r="DM202" s="60"/>
      <c r="DN202" s="60"/>
      <c r="DO202" s="51"/>
      <c r="DP202" s="51"/>
      <c r="DQ202" s="51"/>
      <c r="DR202" s="51"/>
      <c r="DS202" s="51"/>
      <c r="DT202" s="51"/>
      <c r="DU202" s="51"/>
      <c r="DV202" s="51"/>
      <c r="DW202" s="51"/>
      <c r="DX202" s="51"/>
      <c r="DY202" s="51"/>
      <c r="DZ202" s="51"/>
      <c r="EA202" s="51"/>
      <c r="EB202" s="51"/>
      <c r="EC202" s="51"/>
      <c r="ED202" s="51"/>
      <c r="EE202" s="51"/>
      <c r="EF202" s="51"/>
      <c r="EG202" s="51"/>
      <c r="EH202" s="51"/>
      <c r="EI202" s="51"/>
      <c r="EJ202" s="51"/>
      <c r="EK202" s="51"/>
      <c r="EL202" s="51"/>
      <c r="EM202" s="51"/>
      <c r="EN202" s="51"/>
      <c r="EO202" s="51"/>
      <c r="EP202" s="51"/>
    </row>
    <row r="203" spans="1:146" s="120" customFormat="1">
      <c r="A203" s="57" t="s">
        <v>122</v>
      </c>
      <c r="B203" s="57">
        <v>6139</v>
      </c>
      <c r="C203" s="57" t="s">
        <v>353</v>
      </c>
      <c r="D203" s="57" t="s">
        <v>147</v>
      </c>
      <c r="E203" s="57" t="s">
        <v>354</v>
      </c>
      <c r="F203" s="58">
        <v>1</v>
      </c>
      <c r="G203" s="57" t="s">
        <v>126</v>
      </c>
      <c r="H203" s="59">
        <v>558</v>
      </c>
      <c r="I203" s="59">
        <v>5156</v>
      </c>
      <c r="J203" s="48">
        <v>5212.0836078071998</v>
      </c>
      <c r="K203" s="48">
        <v>492.13333333333298</v>
      </c>
      <c r="L203" s="49">
        <v>0.881959378733572</v>
      </c>
      <c r="M203" s="3" t="s">
        <v>137</v>
      </c>
      <c r="N203" s="50">
        <v>7.5484056012999999E-7</v>
      </c>
      <c r="O203" s="50"/>
      <c r="P203" s="50" t="s">
        <v>129</v>
      </c>
      <c r="Q203" s="50">
        <v>7.4546659774000002E-7</v>
      </c>
      <c r="R203" s="50"/>
      <c r="S203" s="50" t="s">
        <v>129</v>
      </c>
      <c r="T203" s="50">
        <v>3.7742028006999998E-7</v>
      </c>
      <c r="U203" s="50"/>
      <c r="V203" s="50" t="s">
        <v>129</v>
      </c>
      <c r="W203" s="50">
        <v>3.7742028006999998E-7</v>
      </c>
      <c r="X203" s="50"/>
      <c r="Y203" s="50" t="s">
        <v>129</v>
      </c>
      <c r="Z203" s="50">
        <v>1.1322608401999999E-7</v>
      </c>
      <c r="AA203" s="50"/>
      <c r="AB203" s="50" t="s">
        <v>129</v>
      </c>
      <c r="AC203" s="50">
        <v>1.1322608401999999E-7</v>
      </c>
      <c r="AD203" s="50"/>
      <c r="AE203" s="50" t="s">
        <v>129</v>
      </c>
      <c r="AF203" s="50">
        <v>5.6613042009999997E-8</v>
      </c>
      <c r="AG203" s="50"/>
      <c r="AH203" s="50" t="s">
        <v>129</v>
      </c>
      <c r="AI203" s="50">
        <v>7.4546659774000002E-7</v>
      </c>
      <c r="AJ203" s="50"/>
      <c r="AK203" s="50" t="s">
        <v>129</v>
      </c>
      <c r="AL203" s="64">
        <v>0.161462177094124</v>
      </c>
      <c r="AM203" s="50"/>
      <c r="AN203" s="50" t="s">
        <v>128</v>
      </c>
      <c r="AO203" s="50">
        <v>5.6613042009999997E-8</v>
      </c>
      <c r="AP203" s="50"/>
      <c r="AQ203" s="50" t="s">
        <v>129</v>
      </c>
      <c r="AR203" s="50">
        <v>3.7742028006999998E-7</v>
      </c>
      <c r="AS203" s="50"/>
      <c r="AT203" s="50" t="s">
        <v>129</v>
      </c>
      <c r="AU203" s="50">
        <v>2.2812004009999999E-5</v>
      </c>
      <c r="AV203" s="50" t="s">
        <v>129</v>
      </c>
      <c r="AW203" s="50">
        <v>3.7742028006999998E-7</v>
      </c>
      <c r="AX203" s="50"/>
      <c r="AY203" s="50" t="s">
        <v>129</v>
      </c>
      <c r="AZ203" s="50">
        <v>3.7273329887000001E-7</v>
      </c>
      <c r="BA203" s="50"/>
      <c r="BB203" s="50" t="s">
        <v>129</v>
      </c>
      <c r="BC203" s="50">
        <v>1.0605000000000001E-6</v>
      </c>
      <c r="BD203" s="50"/>
      <c r="BE203" s="50" t="s">
        <v>129</v>
      </c>
      <c r="BF203" s="50">
        <v>5.6613042009999997E-8</v>
      </c>
      <c r="BG203" s="50"/>
      <c r="BH203" s="50" t="s">
        <v>129</v>
      </c>
      <c r="BI203" s="50">
        <v>1E-4</v>
      </c>
      <c r="BJ203" s="50" t="s">
        <v>128</v>
      </c>
      <c r="BK203" s="50">
        <v>7.5484056012999999E-7</v>
      </c>
      <c r="BL203" s="50"/>
      <c r="BM203" s="50" t="s">
        <v>129</v>
      </c>
      <c r="BN203" s="50">
        <v>3.7273329887000001E-7</v>
      </c>
      <c r="BO203" s="50"/>
      <c r="BP203" s="50" t="s">
        <v>129</v>
      </c>
      <c r="BQ203" s="50">
        <v>5.6613042009999997E-8</v>
      </c>
      <c r="BR203" s="50"/>
      <c r="BS203" s="50" t="s">
        <v>129</v>
      </c>
      <c r="BT203" s="50">
        <v>6.4148158909431102E-5</v>
      </c>
      <c r="BU203" s="50">
        <v>6.7938004779773196E-4</v>
      </c>
      <c r="BV203" s="50" t="s">
        <v>128</v>
      </c>
      <c r="BW203" s="50"/>
      <c r="BX203" s="50"/>
      <c r="BY203" s="50"/>
      <c r="BZ203" s="50"/>
      <c r="CA203" s="50"/>
      <c r="CB203" s="50"/>
      <c r="CC203" s="50"/>
      <c r="CD203" s="50"/>
      <c r="CE203" s="50"/>
      <c r="CF203" s="57" t="s">
        <v>130</v>
      </c>
      <c r="CG203" s="60" t="s">
        <v>268</v>
      </c>
      <c r="CH203" s="61">
        <v>28185</v>
      </c>
      <c r="CI203" s="60"/>
      <c r="CJ203" s="60"/>
      <c r="CK203" s="60"/>
      <c r="CL203" s="60"/>
      <c r="CM203" s="60"/>
      <c r="CN203" s="60"/>
      <c r="CO203" s="60"/>
      <c r="CP203" s="60"/>
      <c r="CQ203" s="51"/>
      <c r="CR203" s="60"/>
      <c r="CS203" s="60"/>
      <c r="CT203" s="51"/>
      <c r="CU203" s="60"/>
      <c r="CV203" s="60"/>
      <c r="CW203" s="51"/>
      <c r="CX203" s="60"/>
      <c r="CY203" s="60"/>
      <c r="CZ203" s="51"/>
      <c r="DA203" s="60"/>
      <c r="DB203" s="60"/>
      <c r="DC203" s="51"/>
      <c r="DD203" s="60"/>
      <c r="DE203" s="60"/>
      <c r="DF203" s="51"/>
      <c r="DG203" s="60"/>
      <c r="DH203" s="60"/>
      <c r="DI203" s="51"/>
      <c r="DJ203" s="60"/>
      <c r="DK203" s="60"/>
      <c r="DL203" s="51"/>
      <c r="DM203" s="60"/>
      <c r="DN203" s="60"/>
      <c r="DO203" s="51"/>
      <c r="DP203" s="51"/>
      <c r="DQ203" s="51"/>
      <c r="DR203" s="51"/>
      <c r="DS203" s="51"/>
      <c r="DT203" s="51"/>
      <c r="DU203" s="51"/>
      <c r="DV203" s="51"/>
      <c r="DW203" s="51"/>
      <c r="DX203" s="51"/>
      <c r="DY203" s="51"/>
      <c r="DZ203" s="51"/>
      <c r="EA203" s="51"/>
      <c r="EB203" s="51"/>
      <c r="EC203" s="51"/>
      <c r="ED203" s="51"/>
      <c r="EE203" s="51"/>
      <c r="EF203" s="51"/>
      <c r="EG203" s="51"/>
      <c r="EH203" s="51"/>
      <c r="EI203" s="51"/>
      <c r="EJ203" s="51"/>
      <c r="EK203" s="51"/>
      <c r="EL203" s="51"/>
      <c r="EM203" s="51"/>
      <c r="EN203" s="51"/>
      <c r="EO203" s="51"/>
      <c r="EP203" s="51"/>
    </row>
    <row r="204" spans="1:146" s="120" customFormat="1">
      <c r="A204" s="57" t="s">
        <v>122</v>
      </c>
      <c r="B204" s="57">
        <v>4072</v>
      </c>
      <c r="C204" s="57" t="s">
        <v>313</v>
      </c>
      <c r="D204" s="57" t="s">
        <v>314</v>
      </c>
      <c r="E204" s="57" t="s">
        <v>315</v>
      </c>
      <c r="F204" s="58">
        <v>1</v>
      </c>
      <c r="G204" s="57" t="s">
        <v>126</v>
      </c>
      <c r="H204" s="59">
        <v>137.9</v>
      </c>
      <c r="I204" s="59">
        <v>1510</v>
      </c>
      <c r="J204" s="48">
        <v>1120.3587301587299</v>
      </c>
      <c r="K204" s="48">
        <v>115.730894514095</v>
      </c>
      <c r="L204" s="49">
        <v>0.83923781373528195</v>
      </c>
      <c r="M204" s="3" t="s">
        <v>137</v>
      </c>
      <c r="N204" s="50">
        <v>1.3533333333333301E-8</v>
      </c>
      <c r="O204" s="50">
        <v>1.3096633667758701E-7</v>
      </c>
      <c r="P204" s="50" t="s">
        <v>128</v>
      </c>
      <c r="Q204" s="50">
        <v>2.26666666666667E-9</v>
      </c>
      <c r="R204" s="50">
        <v>2.19352485075761E-8</v>
      </c>
      <c r="S204" s="50" t="s">
        <v>128</v>
      </c>
      <c r="T204" s="50">
        <v>3.6666666666666701E-9</v>
      </c>
      <c r="U204" s="50">
        <v>3.5483490232843697E-8</v>
      </c>
      <c r="V204" s="50" t="s">
        <v>128</v>
      </c>
      <c r="W204" s="50">
        <v>6.9299999999999999E-10</v>
      </c>
      <c r="X204" s="50">
        <v>6.7063796540074602E-9</v>
      </c>
      <c r="Y204" s="50" t="s">
        <v>128</v>
      </c>
      <c r="Z204" s="50">
        <v>8.4999999999999996E-10</v>
      </c>
      <c r="AA204" s="50">
        <v>8.22571819034104E-9</v>
      </c>
      <c r="AB204" s="50" t="s">
        <v>129</v>
      </c>
      <c r="AC204" s="50">
        <v>1.3426666666666701E-9</v>
      </c>
      <c r="AD204" s="50">
        <v>1.29934089688995E-8</v>
      </c>
      <c r="AE204" s="50" t="s">
        <v>128</v>
      </c>
      <c r="AF204" s="50">
        <v>4.6250000000000001E-10</v>
      </c>
      <c r="AG204" s="50">
        <v>4.4757584270973299E-9</v>
      </c>
      <c r="AH204" s="50" t="s">
        <v>128</v>
      </c>
      <c r="AI204" s="50">
        <v>7.3366666666666703E-10</v>
      </c>
      <c r="AJ204" s="50">
        <v>7.0999238184080802E-9</v>
      </c>
      <c r="AK204" s="50" t="s">
        <v>128</v>
      </c>
      <c r="AL204" s="64">
        <v>0.17188595085862199</v>
      </c>
      <c r="AM204" s="50">
        <v>1.6693788124920199</v>
      </c>
      <c r="AN204" s="50" t="s">
        <v>128</v>
      </c>
      <c r="AO204" s="50">
        <v>1.434E-9</v>
      </c>
      <c r="AP204" s="50">
        <v>1.3877270452881199E-8</v>
      </c>
      <c r="AQ204" s="50" t="s">
        <v>128</v>
      </c>
      <c r="AR204" s="50">
        <v>5.6000000000000003E-10</v>
      </c>
      <c r="AS204" s="50">
        <v>5.4192966901070298E-9</v>
      </c>
      <c r="AT204" s="50" t="s">
        <v>129</v>
      </c>
      <c r="AU204" s="50">
        <v>8.7178000000000004E-7</v>
      </c>
      <c r="AV204" s="50" t="s">
        <v>129</v>
      </c>
      <c r="AW204" s="50">
        <v>1.1700000000000001E-8</v>
      </c>
      <c r="AX204" s="50">
        <v>1.13224591561165E-7</v>
      </c>
      <c r="AY204" s="50" t="s">
        <v>128</v>
      </c>
      <c r="AZ204" s="50">
        <v>1.81E-8</v>
      </c>
      <c r="BA204" s="50">
        <v>1.7515941087667401E-7</v>
      </c>
      <c r="BB204" s="50" t="s">
        <v>128</v>
      </c>
      <c r="BC204" s="50">
        <v>1.93133333333333E-4</v>
      </c>
      <c r="BD204" s="50">
        <v>1.86901220371906E-3</v>
      </c>
      <c r="BE204" s="50" t="s">
        <v>128</v>
      </c>
      <c r="BF204" s="50">
        <v>8.6600000000000001E-10</v>
      </c>
      <c r="BG204" s="50">
        <v>8.3805552386298106E-9</v>
      </c>
      <c r="BH204" s="50" t="s">
        <v>129</v>
      </c>
      <c r="BI204" s="50">
        <v>4.9799999999999996E-4</v>
      </c>
      <c r="BJ204" s="50" t="s">
        <v>128</v>
      </c>
      <c r="BK204" s="50">
        <v>8.0599999999999999E-7</v>
      </c>
      <c r="BL204" s="50">
        <v>7.7999163075469093E-6</v>
      </c>
      <c r="BM204" s="50" t="s">
        <v>128</v>
      </c>
      <c r="BN204" s="50">
        <v>5.6466666666666702E-8</v>
      </c>
      <c r="BO204" s="50">
        <v>5.4644574958579296E-7</v>
      </c>
      <c r="BP204" s="50" t="s">
        <v>128</v>
      </c>
      <c r="BQ204" s="50">
        <v>7.8299999999999996E-9</v>
      </c>
      <c r="BR204" s="50">
        <v>7.5773380506317996E-8</v>
      </c>
      <c r="BS204" s="50" t="s">
        <v>128</v>
      </c>
      <c r="BT204" s="50"/>
      <c r="BU204" s="50"/>
      <c r="BV204" s="50"/>
      <c r="BW204" s="50"/>
      <c r="BX204" s="50"/>
      <c r="BY204" s="50"/>
      <c r="BZ204" s="50"/>
      <c r="CA204" s="50"/>
      <c r="CB204" s="50"/>
      <c r="CC204" s="50">
        <v>3.6032898326636702E-4</v>
      </c>
      <c r="CD204" s="50">
        <v>3.5002280798863299E-3</v>
      </c>
      <c r="CE204" s="50" t="s">
        <v>128</v>
      </c>
      <c r="CF204" s="57" t="s">
        <v>170</v>
      </c>
      <c r="CG204" s="60" t="s">
        <v>185</v>
      </c>
      <c r="CH204" s="60"/>
      <c r="CI204" s="60" t="s">
        <v>130</v>
      </c>
      <c r="CJ204" s="60" t="s">
        <v>131</v>
      </c>
      <c r="CK204" s="61">
        <v>23712</v>
      </c>
      <c r="CL204" s="60"/>
      <c r="CM204" s="60"/>
      <c r="CN204" s="60"/>
      <c r="CO204" s="60"/>
      <c r="CP204" s="60"/>
      <c r="CQ204" s="60"/>
      <c r="CR204" s="60"/>
      <c r="CS204" s="60"/>
      <c r="CT204" s="51"/>
      <c r="CU204" s="60"/>
      <c r="CV204" s="60"/>
      <c r="CW204" s="51"/>
      <c r="CX204" s="60"/>
      <c r="CY204" s="60"/>
      <c r="CZ204" s="51"/>
      <c r="DA204" s="60"/>
      <c r="DB204" s="60"/>
      <c r="DC204" s="51"/>
      <c r="DD204" s="60"/>
      <c r="DE204" s="60"/>
      <c r="DF204" s="51"/>
      <c r="DG204" s="60"/>
      <c r="DH204" s="60"/>
      <c r="DI204" s="51"/>
      <c r="DJ204" s="60"/>
      <c r="DK204" s="60"/>
      <c r="DL204" s="51"/>
      <c r="DM204" s="60"/>
      <c r="DN204" s="60"/>
      <c r="DO204" s="51"/>
      <c r="DP204" s="51"/>
      <c r="DQ204" s="51"/>
      <c r="DR204" s="51"/>
      <c r="DS204" s="51"/>
      <c r="DT204" s="51"/>
      <c r="DU204" s="51"/>
      <c r="DV204" s="51"/>
      <c r="DW204" s="51"/>
      <c r="DX204" s="51"/>
      <c r="DY204" s="51"/>
      <c r="DZ204" s="51"/>
      <c r="EA204" s="51"/>
      <c r="EB204" s="51"/>
      <c r="EC204" s="51"/>
      <c r="ED204" s="51"/>
      <c r="EE204" s="51"/>
      <c r="EF204" s="51"/>
      <c r="EG204" s="51"/>
      <c r="EH204" s="51"/>
      <c r="EI204" s="51"/>
      <c r="EJ204" s="51"/>
      <c r="EK204" s="51"/>
      <c r="EL204" s="51"/>
      <c r="EM204" s="51"/>
      <c r="EN204" s="51"/>
      <c r="EO204" s="51"/>
      <c r="EP204" s="51"/>
    </row>
    <row r="205" spans="1:146" s="120" customFormat="1">
      <c r="A205" s="57" t="s">
        <v>122</v>
      </c>
      <c r="B205" s="57">
        <v>6085</v>
      </c>
      <c r="C205" s="57" t="s">
        <v>344</v>
      </c>
      <c r="D205" s="57" t="s">
        <v>214</v>
      </c>
      <c r="E205" s="57" t="s">
        <v>346</v>
      </c>
      <c r="F205" s="58">
        <v>1</v>
      </c>
      <c r="G205" s="57" t="s">
        <v>126</v>
      </c>
      <c r="H205" s="59">
        <v>393</v>
      </c>
      <c r="I205" s="59">
        <v>3967</v>
      </c>
      <c r="J205" s="48">
        <v>4322.9333333333298</v>
      </c>
      <c r="K205" s="48">
        <v>349.99460251368703</v>
      </c>
      <c r="L205" s="49">
        <v>0.89057150766841398</v>
      </c>
      <c r="M205" s="3" t="s">
        <v>142</v>
      </c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64">
        <v>0.18969956899315801</v>
      </c>
      <c r="AM205" s="50">
        <v>2.3405301707650699</v>
      </c>
      <c r="AN205" s="50" t="s">
        <v>128</v>
      </c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>
        <v>0</v>
      </c>
      <c r="BE205" s="50"/>
      <c r="BF205" s="50"/>
      <c r="BG205" s="50"/>
      <c r="BH205" s="50"/>
      <c r="BI205" s="50">
        <v>4.5333333333333299E-4</v>
      </c>
      <c r="BJ205" s="50" t="s">
        <v>128</v>
      </c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>
        <v>9.5811959644475199E-4</v>
      </c>
      <c r="CD205" s="50">
        <v>1.1783150508692899E-2</v>
      </c>
      <c r="CE205" s="50" t="s">
        <v>128</v>
      </c>
      <c r="CF205" s="57" t="s">
        <v>130</v>
      </c>
      <c r="CG205" s="60" t="s">
        <v>138</v>
      </c>
      <c r="CH205" s="61">
        <v>31413</v>
      </c>
      <c r="CI205" s="60" t="s">
        <v>132</v>
      </c>
      <c r="CJ205" s="60" t="s">
        <v>133</v>
      </c>
      <c r="CK205" s="61">
        <v>31444</v>
      </c>
      <c r="CL205" s="60"/>
      <c r="CM205" s="60"/>
      <c r="CN205" s="60"/>
      <c r="CO205" s="60"/>
      <c r="CP205" s="60"/>
      <c r="CQ205" s="60"/>
      <c r="CR205" s="60"/>
      <c r="CS205" s="60"/>
      <c r="CT205" s="51"/>
      <c r="CU205" s="60"/>
      <c r="CV205" s="60"/>
      <c r="CW205" s="51"/>
      <c r="CX205" s="60"/>
      <c r="CY205" s="60"/>
      <c r="CZ205" s="51"/>
      <c r="DA205" s="60"/>
      <c r="DB205" s="60"/>
      <c r="DC205" s="51"/>
      <c r="DD205" s="60"/>
      <c r="DE205" s="60"/>
      <c r="DF205" s="51"/>
      <c r="DG205" s="60"/>
      <c r="DH205" s="60"/>
      <c r="DI205" s="51"/>
      <c r="DJ205" s="60"/>
      <c r="DK205" s="60"/>
      <c r="DL205" s="51"/>
      <c r="DM205" s="60"/>
      <c r="DN205" s="60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</row>
    <row r="206" spans="1:146" s="120" customFormat="1">
      <c r="A206" s="57" t="s">
        <v>122</v>
      </c>
      <c r="B206" s="57">
        <v>10384</v>
      </c>
      <c r="C206" s="57" t="s">
        <v>408</v>
      </c>
      <c r="D206" s="57" t="s">
        <v>261</v>
      </c>
      <c r="E206" s="57" t="s">
        <v>409</v>
      </c>
      <c r="F206" s="58">
        <v>2</v>
      </c>
      <c r="G206" s="57" t="s">
        <v>126</v>
      </c>
      <c r="H206" s="59">
        <v>122</v>
      </c>
      <c r="I206" s="59">
        <v>750</v>
      </c>
      <c r="J206" s="48">
        <v>715.30701754385996</v>
      </c>
      <c r="K206" s="48">
        <v>120.31343868844699</v>
      </c>
      <c r="L206" s="49">
        <v>0.98617572695448497</v>
      </c>
      <c r="M206" s="3" t="s">
        <v>142</v>
      </c>
      <c r="N206" s="50">
        <v>2.76786945013333E-9</v>
      </c>
      <c r="O206" s="50">
        <v>1.6456270008472201E-8</v>
      </c>
      <c r="P206" s="50" t="s">
        <v>128</v>
      </c>
      <c r="Q206" s="50">
        <v>7.5328850563000004E-10</v>
      </c>
      <c r="R206" s="50">
        <v>1.49288339717138E-9</v>
      </c>
      <c r="S206" s="50" t="s">
        <v>128</v>
      </c>
      <c r="T206" s="50"/>
      <c r="U206" s="50">
        <v>0</v>
      </c>
      <c r="V206" s="50"/>
      <c r="W206" s="50">
        <v>8.2176927885999999E-10</v>
      </c>
      <c r="X206" s="50">
        <v>1.62860006962349E-9</v>
      </c>
      <c r="Y206" s="50" t="s">
        <v>128</v>
      </c>
      <c r="Z206" s="50">
        <v>7.8752889224000002E-10</v>
      </c>
      <c r="AA206" s="50">
        <v>1.56074173338753E-9</v>
      </c>
      <c r="AB206" s="50" t="s">
        <v>128</v>
      </c>
      <c r="AC206" s="50">
        <v>1.3011346915000001E-9</v>
      </c>
      <c r="AD206" s="50">
        <v>2.5786167768477099E-9</v>
      </c>
      <c r="AE206" s="50" t="s">
        <v>128</v>
      </c>
      <c r="AF206" s="50">
        <v>2.1157950557999999E-9</v>
      </c>
      <c r="AG206" s="50">
        <v>4.1931282463675003E-9</v>
      </c>
      <c r="AH206" s="50" t="s">
        <v>128</v>
      </c>
      <c r="AI206" s="50">
        <v>9.9297121196000006E-10</v>
      </c>
      <c r="AJ206" s="50">
        <v>1.9678917508033099E-9</v>
      </c>
      <c r="AK206" s="50" t="s">
        <v>128</v>
      </c>
      <c r="AL206" s="64">
        <v>0.19833279705264101</v>
      </c>
      <c r="AM206" s="50">
        <v>1.1780490464392399</v>
      </c>
      <c r="AN206" s="50" t="s">
        <v>128</v>
      </c>
      <c r="AO206" s="50">
        <v>1.1299327584E-9</v>
      </c>
      <c r="AP206" s="50">
        <v>2.2393250956678902E-9</v>
      </c>
      <c r="AQ206" s="50" t="s">
        <v>128</v>
      </c>
      <c r="AR206" s="50"/>
      <c r="AS206" s="50">
        <v>0</v>
      </c>
      <c r="AT206" s="50"/>
      <c r="AU206" s="50"/>
      <c r="AV206" s="50"/>
      <c r="AW206" s="50">
        <v>4.8447998546500004E-9</v>
      </c>
      <c r="AX206" s="50">
        <v>1.9203057557811402E-8</v>
      </c>
      <c r="AY206" s="50" t="s">
        <v>128</v>
      </c>
      <c r="AZ206" s="50">
        <v>3.6382162964999998E-9</v>
      </c>
      <c r="BA206" s="50">
        <v>2.1630886428383998E-8</v>
      </c>
      <c r="BB206" s="50" t="s">
        <v>128</v>
      </c>
      <c r="BC206" s="50">
        <v>3.1865443184120899E-6</v>
      </c>
      <c r="BD206" s="50">
        <v>1.8919648913118901E-5</v>
      </c>
      <c r="BE206" s="50" t="s">
        <v>128</v>
      </c>
      <c r="BF206" s="50">
        <v>7.5328850563000004E-10</v>
      </c>
      <c r="BG206" s="50">
        <v>1.49288339717138E-9</v>
      </c>
      <c r="BH206" s="50" t="s">
        <v>128</v>
      </c>
      <c r="BI206" s="50"/>
      <c r="BJ206" s="50"/>
      <c r="BK206" s="50">
        <v>1.93376741826667E-7</v>
      </c>
      <c r="BL206" s="50">
        <v>1.1497145852398999E-6</v>
      </c>
      <c r="BM206" s="50" t="s">
        <v>128</v>
      </c>
      <c r="BN206" s="50">
        <v>5.2870579098333303E-9</v>
      </c>
      <c r="BO206" s="50">
        <v>3.1434015975881697E-8</v>
      </c>
      <c r="BP206" s="50" t="s">
        <v>128</v>
      </c>
      <c r="BQ206" s="50">
        <v>4.6453620410000003E-9</v>
      </c>
      <c r="BR206" s="50">
        <v>1.8412557242086399E-8</v>
      </c>
      <c r="BS206" s="50" t="s">
        <v>128</v>
      </c>
      <c r="BT206" s="50"/>
      <c r="BU206" s="50"/>
      <c r="BV206" s="50"/>
      <c r="BW206" s="50"/>
      <c r="BX206" s="50"/>
      <c r="BY206" s="50"/>
      <c r="BZ206" s="50"/>
      <c r="CA206" s="50"/>
      <c r="CB206" s="50"/>
      <c r="CC206" s="50">
        <v>7.7011409362229104E-4</v>
      </c>
      <c r="CD206" s="50">
        <v>4.5978120840169598E-3</v>
      </c>
      <c r="CE206" s="50" t="s">
        <v>128</v>
      </c>
      <c r="CF206" s="57" t="s">
        <v>132</v>
      </c>
      <c r="CG206" s="60" t="s">
        <v>159</v>
      </c>
      <c r="CH206" s="61">
        <v>33147</v>
      </c>
      <c r="CI206" s="60" t="s">
        <v>132</v>
      </c>
      <c r="CJ206" s="60" t="s">
        <v>159</v>
      </c>
      <c r="CK206" s="61">
        <v>33147</v>
      </c>
      <c r="CL206" s="60" t="s">
        <v>130</v>
      </c>
      <c r="CM206" s="60" t="s">
        <v>237</v>
      </c>
      <c r="CN206" s="52">
        <v>33147</v>
      </c>
      <c r="CO206" s="60" t="s">
        <v>130</v>
      </c>
      <c r="CP206" s="60" t="s">
        <v>186</v>
      </c>
      <c r="CQ206" s="52">
        <v>33147</v>
      </c>
      <c r="CR206" s="60"/>
      <c r="CS206" s="60"/>
      <c r="CT206" s="51"/>
      <c r="CU206" s="60"/>
      <c r="CV206" s="60"/>
      <c r="CW206" s="51"/>
      <c r="CX206" s="60"/>
      <c r="CY206" s="60"/>
      <c r="CZ206" s="51"/>
      <c r="DA206" s="60"/>
      <c r="DB206" s="60"/>
      <c r="DC206" s="51"/>
      <c r="DD206" s="60"/>
      <c r="DE206" s="60"/>
      <c r="DF206" s="51"/>
      <c r="DG206" s="60"/>
      <c r="DH206" s="60"/>
      <c r="DI206" s="51"/>
      <c r="DJ206" s="60"/>
      <c r="DK206" s="60"/>
      <c r="DL206" s="51"/>
      <c r="DM206" s="60"/>
      <c r="DN206" s="60"/>
      <c r="DO206" s="51"/>
      <c r="DP206" s="51"/>
      <c r="DQ206" s="51"/>
      <c r="DR206" s="51"/>
      <c r="DS206" s="51"/>
      <c r="DT206" s="51"/>
      <c r="DU206" s="51"/>
      <c r="DV206" s="51"/>
      <c r="DW206" s="51"/>
      <c r="DX206" s="51"/>
      <c r="DY206" s="51"/>
      <c r="DZ206" s="51"/>
      <c r="EA206" s="51"/>
      <c r="EB206" s="51"/>
      <c r="EC206" s="51"/>
      <c r="ED206" s="51"/>
      <c r="EE206" s="51"/>
      <c r="EF206" s="51"/>
      <c r="EG206" s="51"/>
      <c r="EH206" s="51"/>
      <c r="EI206" s="51"/>
      <c r="EJ206" s="51"/>
      <c r="EK206" s="51"/>
      <c r="EL206" s="51"/>
      <c r="EM206" s="51"/>
      <c r="EN206" s="51"/>
      <c r="EO206" s="51"/>
      <c r="EP206" s="51"/>
    </row>
    <row r="207" spans="1:146" s="120" customFormat="1">
      <c r="A207" s="57" t="s">
        <v>122</v>
      </c>
      <c r="B207" s="57">
        <v>10384</v>
      </c>
      <c r="C207" s="57" t="s">
        <v>408</v>
      </c>
      <c r="D207" s="57" t="s">
        <v>261</v>
      </c>
      <c r="E207" s="57" t="s">
        <v>409</v>
      </c>
      <c r="F207" s="134" t="s">
        <v>561</v>
      </c>
      <c r="G207" s="57" t="s">
        <v>126</v>
      </c>
      <c r="H207" s="59">
        <v>122</v>
      </c>
      <c r="I207" s="59">
        <v>750</v>
      </c>
      <c r="J207" s="48">
        <v>715.30701754385996</v>
      </c>
      <c r="K207" s="48">
        <v>120.31343868844699</v>
      </c>
      <c r="L207" s="49">
        <v>0.98617572695448497</v>
      </c>
      <c r="M207" s="3" t="s">
        <v>142</v>
      </c>
      <c r="N207" s="50">
        <v>2.76786945013333E-9</v>
      </c>
      <c r="O207" s="50">
        <v>1.6456270008472201E-8</v>
      </c>
      <c r="P207" s="50" t="s">
        <v>128</v>
      </c>
      <c r="Q207" s="50">
        <v>7.5328850563000004E-10</v>
      </c>
      <c r="R207" s="50">
        <v>1.49288339717138E-9</v>
      </c>
      <c r="S207" s="50" t="s">
        <v>128</v>
      </c>
      <c r="T207" s="50"/>
      <c r="U207" s="50">
        <v>0</v>
      </c>
      <c r="V207" s="50"/>
      <c r="W207" s="50">
        <v>8.2176927885999999E-10</v>
      </c>
      <c r="X207" s="50">
        <v>1.62860006962349E-9</v>
      </c>
      <c r="Y207" s="50" t="s">
        <v>128</v>
      </c>
      <c r="Z207" s="50">
        <v>7.8752889224000002E-10</v>
      </c>
      <c r="AA207" s="50">
        <v>1.56074173338753E-9</v>
      </c>
      <c r="AB207" s="50" t="s">
        <v>128</v>
      </c>
      <c r="AC207" s="50">
        <v>1.3011346915000001E-9</v>
      </c>
      <c r="AD207" s="50">
        <v>2.5786167768477099E-9</v>
      </c>
      <c r="AE207" s="50" t="s">
        <v>128</v>
      </c>
      <c r="AF207" s="50">
        <v>2.1157950557999999E-9</v>
      </c>
      <c r="AG207" s="50">
        <v>4.1931282463675003E-9</v>
      </c>
      <c r="AH207" s="50" t="s">
        <v>128</v>
      </c>
      <c r="AI207" s="50">
        <v>9.9297121196000006E-10</v>
      </c>
      <c r="AJ207" s="50">
        <v>1.9678917508033099E-9</v>
      </c>
      <c r="AK207" s="50" t="s">
        <v>128</v>
      </c>
      <c r="AL207" s="64">
        <v>0.19833279705264101</v>
      </c>
      <c r="AM207" s="50">
        <v>1.1780490464392399</v>
      </c>
      <c r="AN207" s="50" t="s">
        <v>128</v>
      </c>
      <c r="AO207" s="50">
        <v>1.1299327584E-9</v>
      </c>
      <c r="AP207" s="50">
        <v>2.2393250956678902E-9</v>
      </c>
      <c r="AQ207" s="50" t="s">
        <v>128</v>
      </c>
      <c r="AR207" s="50"/>
      <c r="AS207" s="50">
        <v>0</v>
      </c>
      <c r="AT207" s="50"/>
      <c r="AU207" s="50"/>
      <c r="AV207" s="50"/>
      <c r="AW207" s="50">
        <v>4.8447998546500004E-9</v>
      </c>
      <c r="AX207" s="50">
        <v>1.9203057557811402E-8</v>
      </c>
      <c r="AY207" s="50" t="s">
        <v>128</v>
      </c>
      <c r="AZ207" s="50">
        <v>3.6382162964999998E-9</v>
      </c>
      <c r="BA207" s="50">
        <v>2.1630886428383998E-8</v>
      </c>
      <c r="BB207" s="50" t="s">
        <v>128</v>
      </c>
      <c r="BC207" s="50">
        <v>3.1865443184120899E-6</v>
      </c>
      <c r="BD207" s="50">
        <v>1.8919648913118901E-5</v>
      </c>
      <c r="BE207" s="50" t="s">
        <v>128</v>
      </c>
      <c r="BF207" s="50">
        <v>7.5328850563000004E-10</v>
      </c>
      <c r="BG207" s="50">
        <v>1.49288339717138E-9</v>
      </c>
      <c r="BH207" s="50" t="s">
        <v>128</v>
      </c>
      <c r="BI207" s="50"/>
      <c r="BJ207" s="50"/>
      <c r="BK207" s="50">
        <v>1.93376741826667E-7</v>
      </c>
      <c r="BL207" s="50">
        <v>1.1497145852398999E-6</v>
      </c>
      <c r="BM207" s="50" t="s">
        <v>128</v>
      </c>
      <c r="BN207" s="50">
        <v>5.2870579098333303E-9</v>
      </c>
      <c r="BO207" s="50">
        <v>3.1434015975881697E-8</v>
      </c>
      <c r="BP207" s="50" t="s">
        <v>128</v>
      </c>
      <c r="BQ207" s="50">
        <v>4.6453620410000003E-9</v>
      </c>
      <c r="BR207" s="50">
        <v>1.8412557242086399E-8</v>
      </c>
      <c r="BS207" s="50" t="s">
        <v>128</v>
      </c>
      <c r="BT207" s="50"/>
      <c r="BU207" s="50"/>
      <c r="BV207" s="50"/>
      <c r="BW207" s="50"/>
      <c r="BX207" s="50"/>
      <c r="BY207" s="50"/>
      <c r="BZ207" s="50"/>
      <c r="CA207" s="50"/>
      <c r="CB207" s="50"/>
      <c r="CC207" s="50">
        <v>7.7011409362229104E-4</v>
      </c>
      <c r="CD207" s="50">
        <v>4.5978120840169598E-3</v>
      </c>
      <c r="CE207" s="50" t="s">
        <v>128</v>
      </c>
      <c r="CF207" s="57" t="s">
        <v>132</v>
      </c>
      <c r="CG207" s="60" t="s">
        <v>159</v>
      </c>
      <c r="CH207" s="61">
        <v>33147</v>
      </c>
      <c r="CI207" s="60" t="s">
        <v>132</v>
      </c>
      <c r="CJ207" s="60" t="s">
        <v>159</v>
      </c>
      <c r="CK207" s="61">
        <v>33147</v>
      </c>
      <c r="CL207" s="60" t="s">
        <v>130</v>
      </c>
      <c r="CM207" s="60" t="s">
        <v>237</v>
      </c>
      <c r="CN207" s="61">
        <v>33147</v>
      </c>
      <c r="CO207" s="60" t="s">
        <v>130</v>
      </c>
      <c r="CP207" s="60" t="s">
        <v>186</v>
      </c>
      <c r="CQ207" s="61">
        <v>33147</v>
      </c>
      <c r="CR207" s="60"/>
      <c r="CS207" s="60"/>
      <c r="CT207" s="51"/>
      <c r="CU207" s="60"/>
      <c r="CV207" s="60"/>
      <c r="CW207" s="51"/>
      <c r="CX207" s="60"/>
      <c r="CY207" s="60"/>
      <c r="CZ207" s="51"/>
      <c r="DA207" s="60"/>
      <c r="DB207" s="60"/>
      <c r="DC207" s="51"/>
      <c r="DD207" s="60"/>
      <c r="DE207" s="60"/>
      <c r="DF207" s="51"/>
      <c r="DG207" s="60"/>
      <c r="DH207" s="60"/>
      <c r="DI207" s="51"/>
      <c r="DJ207" s="60"/>
      <c r="DK207" s="60"/>
      <c r="DL207" s="51"/>
      <c r="DM207" s="60"/>
      <c r="DN207" s="60"/>
      <c r="DO207" s="51"/>
      <c r="DP207" s="51"/>
      <c r="DQ207" s="51"/>
      <c r="DR207" s="51"/>
      <c r="DS207" s="51"/>
      <c r="DT207" s="51"/>
      <c r="DU207" s="51"/>
      <c r="DV207" s="51"/>
      <c r="DW207" s="51"/>
      <c r="DX207" s="51"/>
      <c r="DY207" s="51"/>
      <c r="DZ207" s="51"/>
      <c r="EA207" s="51"/>
      <c r="EB207" s="51"/>
      <c r="EC207" s="51"/>
      <c r="ED207" s="51"/>
      <c r="EE207" s="51"/>
      <c r="EF207" s="51"/>
      <c r="EG207" s="51"/>
      <c r="EH207" s="51"/>
      <c r="EI207" s="51"/>
      <c r="EJ207" s="51"/>
      <c r="EK207" s="51"/>
      <c r="EL207" s="51"/>
      <c r="EM207" s="51"/>
      <c r="EN207" s="51"/>
      <c r="EO207" s="51"/>
      <c r="EP207" s="51"/>
    </row>
    <row r="208" spans="1:146" s="120" customFormat="1">
      <c r="A208" s="130" t="s">
        <v>122</v>
      </c>
      <c r="B208" s="131">
        <v>1897</v>
      </c>
      <c r="C208" s="130" t="s">
        <v>528</v>
      </c>
      <c r="D208" s="130" t="s">
        <v>245</v>
      </c>
      <c r="E208" s="130" t="s">
        <v>530</v>
      </c>
      <c r="F208" s="132">
        <v>1</v>
      </c>
      <c r="G208" s="130" t="s">
        <v>126</v>
      </c>
      <c r="H208" s="131">
        <v>36</v>
      </c>
      <c r="I208" s="131">
        <v>471</v>
      </c>
      <c r="J208" s="119"/>
      <c r="K208" s="122"/>
      <c r="M208" s="122"/>
      <c r="N208" s="122"/>
      <c r="P208" s="122"/>
      <c r="Q208" s="122"/>
      <c r="S208" s="122"/>
      <c r="T208" s="122"/>
      <c r="V208" s="122"/>
      <c r="W208" s="122"/>
      <c r="Y208" s="122"/>
      <c r="Z208" s="122"/>
      <c r="AB208" s="122"/>
      <c r="AC208" s="122"/>
      <c r="AE208" s="122"/>
      <c r="AF208" s="122"/>
      <c r="AH208" s="122"/>
      <c r="AJ208" s="124"/>
      <c r="AK208" s="122"/>
      <c r="AL208" s="66">
        <v>0.2</v>
      </c>
      <c r="AN208" s="122"/>
      <c r="AO208" s="122"/>
      <c r="AQ208" s="122"/>
      <c r="AR208" s="122"/>
      <c r="AS208" s="122"/>
      <c r="AT208" s="122"/>
      <c r="AV208" s="122"/>
      <c r="AW208" s="122"/>
      <c r="AY208" s="122"/>
      <c r="AZ208" s="122"/>
      <c r="BB208" s="122"/>
      <c r="BC208" s="122"/>
      <c r="BE208" s="122"/>
      <c r="BH208" s="122"/>
      <c r="BJ208" s="122"/>
      <c r="BK208" s="122"/>
      <c r="BM208" s="122"/>
      <c r="BN208" s="122"/>
      <c r="BP208" s="122"/>
      <c r="BZ208" s="122"/>
      <c r="CA208" s="122"/>
      <c r="CB208" s="122"/>
      <c r="CF208" s="130" t="s">
        <v>130</v>
      </c>
      <c r="CG208" s="130" t="s">
        <v>236</v>
      </c>
      <c r="CH208" s="133">
        <v>18629</v>
      </c>
      <c r="CI208" s="130" t="s">
        <v>130</v>
      </c>
      <c r="CJ208" s="130" t="s">
        <v>241</v>
      </c>
      <c r="CK208" s="123">
        <v>31778</v>
      </c>
      <c r="CL208" s="130" t="s">
        <v>518</v>
      </c>
      <c r="CM208" s="130" t="s">
        <v>518</v>
      </c>
      <c r="CN208" s="53"/>
      <c r="CO208" s="130" t="s">
        <v>518</v>
      </c>
      <c r="CP208" s="130" t="s">
        <v>518</v>
      </c>
      <c r="CQ208" s="53"/>
      <c r="CR208" s="130" t="s">
        <v>518</v>
      </c>
      <c r="CS208" s="130" t="s">
        <v>518</v>
      </c>
      <c r="CT208" s="53"/>
      <c r="CU208" s="130" t="s">
        <v>518</v>
      </c>
      <c r="CV208" s="130" t="s">
        <v>518</v>
      </c>
      <c r="CW208" s="53"/>
      <c r="CX208" s="130" t="s">
        <v>518</v>
      </c>
      <c r="CY208" s="130" t="s">
        <v>518</v>
      </c>
      <c r="CZ208" s="53"/>
      <c r="DA208" s="130" t="s">
        <v>518</v>
      </c>
      <c r="DB208" s="130" t="s">
        <v>518</v>
      </c>
      <c r="DC208" s="53"/>
      <c r="DD208" s="130" t="s">
        <v>518</v>
      </c>
      <c r="DE208" s="130" t="s">
        <v>518</v>
      </c>
      <c r="DF208" s="53"/>
      <c r="DG208" s="130" t="s">
        <v>518</v>
      </c>
      <c r="DH208" s="130" t="s">
        <v>518</v>
      </c>
      <c r="DI208" s="53"/>
      <c r="DJ208" s="130" t="s">
        <v>518</v>
      </c>
      <c r="DK208" s="130" t="s">
        <v>518</v>
      </c>
      <c r="DL208" s="53"/>
      <c r="DM208" s="130" t="s">
        <v>518</v>
      </c>
      <c r="DN208" s="130" t="s">
        <v>518</v>
      </c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</row>
    <row r="209" spans="1:146" s="120" customFormat="1">
      <c r="A209" s="57" t="s">
        <v>122</v>
      </c>
      <c r="B209" s="57">
        <v>10071</v>
      </c>
      <c r="C209" s="57" t="s">
        <v>392</v>
      </c>
      <c r="D209" s="57" t="s">
        <v>303</v>
      </c>
      <c r="E209" s="57" t="s">
        <v>393</v>
      </c>
      <c r="F209" s="58">
        <v>3</v>
      </c>
      <c r="G209" s="57" t="s">
        <v>126</v>
      </c>
      <c r="H209" s="59">
        <v>57.51</v>
      </c>
      <c r="I209" s="59">
        <v>600</v>
      </c>
      <c r="J209" s="48">
        <v>672</v>
      </c>
      <c r="K209" s="48">
        <v>60</v>
      </c>
      <c r="L209" s="49">
        <v>1.04329681794471</v>
      </c>
      <c r="M209" s="3" t="s">
        <v>142</v>
      </c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64">
        <v>0.20267921296909999</v>
      </c>
      <c r="AM209" s="50">
        <v>2.26991342867922</v>
      </c>
      <c r="AN209" s="50" t="s">
        <v>128</v>
      </c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>
        <v>4.7982498277253199E-7</v>
      </c>
      <c r="BD209" s="50">
        <v>5.3724758413976097E-6</v>
      </c>
      <c r="BE209" s="50" t="s">
        <v>128</v>
      </c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>
        <v>3.9899581429140598E-4</v>
      </c>
      <c r="CD209" s="50">
        <v>4.4730327794737998E-3</v>
      </c>
      <c r="CE209" s="50" t="s">
        <v>128</v>
      </c>
      <c r="CF209" s="57" t="s">
        <v>132</v>
      </c>
      <c r="CG209" s="60" t="s">
        <v>159</v>
      </c>
      <c r="CH209" s="61">
        <v>39539</v>
      </c>
      <c r="CI209" s="60" t="s">
        <v>132</v>
      </c>
      <c r="CJ209" s="60" t="s">
        <v>159</v>
      </c>
      <c r="CK209" s="52">
        <v>39539</v>
      </c>
      <c r="CL209" s="60" t="s">
        <v>132</v>
      </c>
      <c r="CM209" s="60" t="s">
        <v>159</v>
      </c>
      <c r="CN209" s="52">
        <v>39539</v>
      </c>
      <c r="CO209" s="60" t="s">
        <v>130</v>
      </c>
      <c r="CP209" s="60" t="s">
        <v>186</v>
      </c>
      <c r="CQ209" s="52">
        <v>32295</v>
      </c>
      <c r="CR209" s="60" t="s">
        <v>130</v>
      </c>
      <c r="CS209" s="60" t="s">
        <v>186</v>
      </c>
      <c r="CT209" s="52">
        <v>32295</v>
      </c>
      <c r="CU209" s="60" t="s">
        <v>130</v>
      </c>
      <c r="CV209" s="60" t="s">
        <v>186</v>
      </c>
      <c r="CW209" s="52">
        <v>32295</v>
      </c>
      <c r="CX209" s="60"/>
      <c r="CY209" s="60"/>
      <c r="CZ209" s="51"/>
      <c r="DA209" s="60"/>
      <c r="DB209" s="60"/>
      <c r="DC209" s="51"/>
      <c r="DD209" s="60"/>
      <c r="DE209" s="60"/>
      <c r="DF209" s="51"/>
      <c r="DG209" s="60"/>
      <c r="DH209" s="60"/>
      <c r="DI209" s="51"/>
      <c r="DJ209" s="60"/>
      <c r="DK209" s="60"/>
      <c r="DL209" s="51"/>
      <c r="DM209" s="60"/>
      <c r="DN209" s="60"/>
      <c r="DO209" s="51"/>
      <c r="DP209" s="51"/>
      <c r="DQ209" s="51"/>
      <c r="DR209" s="51"/>
      <c r="DS209" s="51"/>
      <c r="DT209" s="51"/>
      <c r="DU209" s="51"/>
      <c r="DV209" s="51"/>
      <c r="DW209" s="51"/>
      <c r="DX209" s="51"/>
      <c r="DY209" s="51"/>
      <c r="DZ209" s="51"/>
      <c r="EA209" s="51"/>
      <c r="EB209" s="51"/>
      <c r="EC209" s="51"/>
      <c r="ED209" s="51"/>
      <c r="EE209" s="51"/>
      <c r="EF209" s="51"/>
      <c r="EG209" s="51"/>
      <c r="EH209" s="51"/>
      <c r="EI209" s="51"/>
      <c r="EJ209" s="51"/>
      <c r="EK209" s="51"/>
      <c r="EL209" s="51"/>
      <c r="EM209" s="51"/>
      <c r="EN209" s="51"/>
      <c r="EO209" s="51"/>
      <c r="EP209" s="51"/>
    </row>
    <row r="210" spans="1:146" s="120" customFormat="1">
      <c r="A210" s="57" t="s">
        <v>122</v>
      </c>
      <c r="B210" s="57">
        <v>10071</v>
      </c>
      <c r="C210" s="57" t="s">
        <v>392</v>
      </c>
      <c r="D210" s="57" t="s">
        <v>303</v>
      </c>
      <c r="E210" s="57" t="s">
        <v>393</v>
      </c>
      <c r="F210" s="134" t="s">
        <v>561</v>
      </c>
      <c r="G210" s="57" t="s">
        <v>126</v>
      </c>
      <c r="H210" s="59">
        <v>57.51</v>
      </c>
      <c r="I210" s="59">
        <v>600</v>
      </c>
      <c r="J210" s="48">
        <v>672</v>
      </c>
      <c r="K210" s="48">
        <v>60</v>
      </c>
      <c r="L210" s="49">
        <v>1.04329681794471</v>
      </c>
      <c r="M210" s="3" t="s">
        <v>142</v>
      </c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64">
        <v>0.20267921296909999</v>
      </c>
      <c r="AM210" s="50">
        <v>2.26991342867922</v>
      </c>
      <c r="AN210" s="50" t="s">
        <v>128</v>
      </c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>
        <v>4.7982498277253199E-7</v>
      </c>
      <c r="BD210" s="50">
        <v>5.3724758413976097E-6</v>
      </c>
      <c r="BE210" s="50" t="s">
        <v>128</v>
      </c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>
        <v>3.9899581429140598E-4</v>
      </c>
      <c r="CD210" s="50">
        <v>4.4730327794737998E-3</v>
      </c>
      <c r="CE210" s="50" t="s">
        <v>128</v>
      </c>
      <c r="CF210" s="57" t="s">
        <v>132</v>
      </c>
      <c r="CG210" s="60" t="s">
        <v>159</v>
      </c>
      <c r="CH210" s="61">
        <v>39539</v>
      </c>
      <c r="CI210" s="60" t="s">
        <v>132</v>
      </c>
      <c r="CJ210" s="60" t="s">
        <v>159</v>
      </c>
      <c r="CK210" s="52">
        <v>39539</v>
      </c>
      <c r="CL210" s="60" t="s">
        <v>132</v>
      </c>
      <c r="CM210" s="60" t="s">
        <v>159</v>
      </c>
      <c r="CN210" s="52">
        <v>39539</v>
      </c>
      <c r="CO210" s="60" t="s">
        <v>130</v>
      </c>
      <c r="CP210" s="60" t="s">
        <v>186</v>
      </c>
      <c r="CQ210" s="52">
        <v>32295</v>
      </c>
      <c r="CR210" s="60" t="s">
        <v>130</v>
      </c>
      <c r="CS210" s="60" t="s">
        <v>186</v>
      </c>
      <c r="CT210" s="52">
        <v>32295</v>
      </c>
      <c r="CU210" s="60" t="s">
        <v>130</v>
      </c>
      <c r="CV210" s="60" t="s">
        <v>186</v>
      </c>
      <c r="CW210" s="52">
        <v>32295</v>
      </c>
      <c r="CX210" s="60"/>
      <c r="CY210" s="60"/>
      <c r="CZ210" s="51"/>
      <c r="DA210" s="60"/>
      <c r="DB210" s="60"/>
      <c r="DC210" s="51"/>
      <c r="DD210" s="60"/>
      <c r="DE210" s="60"/>
      <c r="DF210" s="51"/>
      <c r="DG210" s="60"/>
      <c r="DH210" s="60"/>
      <c r="DI210" s="51"/>
      <c r="DJ210" s="60"/>
      <c r="DK210" s="60"/>
      <c r="DL210" s="51"/>
      <c r="DM210" s="60"/>
      <c r="DN210" s="60"/>
      <c r="DO210" s="51"/>
      <c r="DP210" s="51"/>
      <c r="DQ210" s="51"/>
      <c r="DR210" s="51"/>
      <c r="DS210" s="51"/>
      <c r="DT210" s="51"/>
      <c r="DU210" s="51"/>
      <c r="DV210" s="51"/>
      <c r="DW210" s="51"/>
      <c r="DX210" s="51"/>
      <c r="DY210" s="51"/>
      <c r="DZ210" s="51"/>
      <c r="EA210" s="51"/>
      <c r="EB210" s="51"/>
      <c r="EC210" s="51"/>
      <c r="ED210" s="51"/>
      <c r="EE210" s="51"/>
      <c r="EF210" s="51"/>
      <c r="EG210" s="51"/>
      <c r="EH210" s="51"/>
      <c r="EI210" s="51"/>
      <c r="EJ210" s="51"/>
      <c r="EK210" s="51"/>
      <c r="EL210" s="51"/>
      <c r="EM210" s="51"/>
      <c r="EN210" s="51"/>
      <c r="EO210" s="51"/>
      <c r="EP210" s="51"/>
    </row>
    <row r="211" spans="1:146" s="120" customFormat="1">
      <c r="A211" s="57" t="s">
        <v>122</v>
      </c>
      <c r="B211" s="57">
        <v>10071</v>
      </c>
      <c r="C211" s="57" t="s">
        <v>392</v>
      </c>
      <c r="D211" s="57" t="s">
        <v>303</v>
      </c>
      <c r="E211" s="57" t="s">
        <v>393</v>
      </c>
      <c r="F211" s="134" t="s">
        <v>561</v>
      </c>
      <c r="G211" s="57" t="s">
        <v>126</v>
      </c>
      <c r="H211" s="59">
        <v>57.51</v>
      </c>
      <c r="I211" s="59">
        <v>600</v>
      </c>
      <c r="J211" s="48">
        <v>672</v>
      </c>
      <c r="K211" s="48">
        <v>60</v>
      </c>
      <c r="L211" s="49">
        <v>1.04329681794471</v>
      </c>
      <c r="M211" s="3" t="s">
        <v>142</v>
      </c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64">
        <v>0.20267921296909999</v>
      </c>
      <c r="AM211" s="50">
        <v>2.26991342867922</v>
      </c>
      <c r="AN211" s="50" t="s">
        <v>128</v>
      </c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>
        <v>4.7982498277253199E-7</v>
      </c>
      <c r="BD211" s="50">
        <v>5.3724758413976097E-6</v>
      </c>
      <c r="BE211" s="50" t="s">
        <v>128</v>
      </c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>
        <v>3.9899581429140598E-4</v>
      </c>
      <c r="CD211" s="50">
        <v>4.4730327794737998E-3</v>
      </c>
      <c r="CE211" s="50" t="s">
        <v>128</v>
      </c>
      <c r="CF211" s="57" t="s">
        <v>132</v>
      </c>
      <c r="CG211" s="60" t="s">
        <v>159</v>
      </c>
      <c r="CH211" s="52">
        <v>39539</v>
      </c>
      <c r="CI211" s="60" t="s">
        <v>132</v>
      </c>
      <c r="CJ211" s="60" t="s">
        <v>159</v>
      </c>
      <c r="CK211" s="52">
        <v>39539</v>
      </c>
      <c r="CL211" s="60" t="s">
        <v>132</v>
      </c>
      <c r="CM211" s="60" t="s">
        <v>159</v>
      </c>
      <c r="CN211" s="52">
        <v>39539</v>
      </c>
      <c r="CO211" s="60" t="s">
        <v>130</v>
      </c>
      <c r="CP211" s="60" t="s">
        <v>186</v>
      </c>
      <c r="CQ211" s="52">
        <v>32295</v>
      </c>
      <c r="CR211" s="60" t="s">
        <v>130</v>
      </c>
      <c r="CS211" s="60" t="s">
        <v>186</v>
      </c>
      <c r="CT211" s="52">
        <v>32295</v>
      </c>
      <c r="CU211" s="60" t="s">
        <v>130</v>
      </c>
      <c r="CV211" s="60" t="s">
        <v>186</v>
      </c>
      <c r="CW211" s="52">
        <v>32295</v>
      </c>
      <c r="CX211" s="60"/>
      <c r="CY211" s="60"/>
      <c r="CZ211" s="51"/>
      <c r="DA211" s="60"/>
      <c r="DB211" s="60"/>
      <c r="DC211" s="51"/>
      <c r="DD211" s="60"/>
      <c r="DE211" s="60"/>
      <c r="DF211" s="51"/>
      <c r="DG211" s="60"/>
      <c r="DH211" s="60"/>
      <c r="DI211" s="51"/>
      <c r="DJ211" s="60"/>
      <c r="DK211" s="60"/>
      <c r="DL211" s="51"/>
      <c r="DM211" s="60"/>
      <c r="DN211" s="60"/>
      <c r="DO211" s="51"/>
      <c r="DP211" s="51"/>
      <c r="DQ211" s="51"/>
      <c r="DR211" s="51"/>
      <c r="DS211" s="51"/>
      <c r="DT211" s="51"/>
      <c r="DU211" s="51"/>
      <c r="DV211" s="51"/>
      <c r="DW211" s="51"/>
      <c r="DX211" s="51"/>
      <c r="DY211" s="51"/>
      <c r="DZ211" s="51"/>
      <c r="EA211" s="51"/>
      <c r="EB211" s="51"/>
      <c r="EC211" s="51"/>
      <c r="ED211" s="51"/>
      <c r="EE211" s="51"/>
      <c r="EF211" s="51"/>
      <c r="EG211" s="51"/>
      <c r="EH211" s="51"/>
      <c r="EI211" s="51"/>
      <c r="EJ211" s="51"/>
      <c r="EK211" s="51"/>
      <c r="EL211" s="51"/>
      <c r="EM211" s="51"/>
      <c r="EN211" s="51"/>
      <c r="EO211" s="51"/>
      <c r="EP211" s="51"/>
    </row>
    <row r="212" spans="1:146" s="120" customFormat="1">
      <c r="A212" s="57" t="s">
        <v>122</v>
      </c>
      <c r="B212" s="57">
        <v>10678</v>
      </c>
      <c r="C212" s="57" t="s">
        <v>430</v>
      </c>
      <c r="D212" s="57" t="s">
        <v>188</v>
      </c>
      <c r="E212" s="57" t="s">
        <v>431</v>
      </c>
      <c r="F212" s="58">
        <v>1</v>
      </c>
      <c r="G212" s="57" t="s">
        <v>177</v>
      </c>
      <c r="H212" s="59">
        <v>202</v>
      </c>
      <c r="I212" s="59">
        <v>2047</v>
      </c>
      <c r="J212" s="48">
        <v>2039.94333333333</v>
      </c>
      <c r="K212" s="48">
        <v>202.68163706147499</v>
      </c>
      <c r="L212" s="49">
        <v>1.00337444089839</v>
      </c>
      <c r="M212" s="3" t="s">
        <v>142</v>
      </c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64">
        <v>0.21359839685225801</v>
      </c>
      <c r="AM212" s="50">
        <v>2.14981797062006</v>
      </c>
      <c r="AN212" s="50" t="s">
        <v>128</v>
      </c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>
        <v>3.1090880491999999E-6</v>
      </c>
      <c r="BD212" s="50">
        <v>3.1292244974260703E-5</v>
      </c>
      <c r="BE212" s="50" t="s">
        <v>129</v>
      </c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>
        <v>1.1663885418480701E-3</v>
      </c>
      <c r="CD212" s="50">
        <v>1.17394282211055E-2</v>
      </c>
      <c r="CE212" s="50" t="s">
        <v>128</v>
      </c>
      <c r="CF212" s="57" t="s">
        <v>152</v>
      </c>
      <c r="CG212" s="60" t="s">
        <v>178</v>
      </c>
      <c r="CH212" s="60"/>
      <c r="CI212" s="60" t="s">
        <v>130</v>
      </c>
      <c r="CJ212" s="60" t="s">
        <v>186</v>
      </c>
      <c r="CK212" s="51"/>
      <c r="CL212" s="60"/>
      <c r="CM212" s="60"/>
      <c r="CN212" s="51"/>
      <c r="CO212" s="60"/>
      <c r="CP212" s="60"/>
      <c r="CQ212" s="51"/>
      <c r="CR212" s="60"/>
      <c r="CS212" s="60"/>
      <c r="CT212" s="51"/>
      <c r="CU212" s="60"/>
      <c r="CV212" s="60"/>
      <c r="CW212" s="51"/>
      <c r="CX212" s="60"/>
      <c r="CY212" s="60"/>
      <c r="CZ212" s="51"/>
      <c r="DA212" s="60"/>
      <c r="DB212" s="60"/>
      <c r="DC212" s="51"/>
      <c r="DD212" s="60"/>
      <c r="DE212" s="60"/>
      <c r="DF212" s="51"/>
      <c r="DG212" s="60"/>
      <c r="DH212" s="60"/>
      <c r="DI212" s="51"/>
      <c r="DJ212" s="60"/>
      <c r="DK212" s="60"/>
      <c r="DL212" s="51"/>
      <c r="DM212" s="60"/>
      <c r="DN212" s="60"/>
      <c r="DO212" s="51"/>
      <c r="DP212" s="51"/>
      <c r="DQ212" s="51"/>
      <c r="DR212" s="51"/>
      <c r="DS212" s="51"/>
      <c r="DT212" s="51"/>
      <c r="DU212" s="51"/>
      <c r="DV212" s="51"/>
      <c r="DW212" s="51"/>
      <c r="DX212" s="51"/>
      <c r="DY212" s="51"/>
      <c r="DZ212" s="51"/>
      <c r="EA212" s="51"/>
      <c r="EB212" s="51"/>
      <c r="EC212" s="51"/>
      <c r="ED212" s="51"/>
      <c r="EE212" s="51"/>
      <c r="EF212" s="51"/>
      <c r="EG212" s="51"/>
      <c r="EH212" s="51"/>
      <c r="EI212" s="51"/>
      <c r="EJ212" s="51"/>
      <c r="EK212" s="51"/>
      <c r="EL212" s="51"/>
      <c r="EM212" s="51"/>
      <c r="EN212" s="51"/>
      <c r="EO212" s="51"/>
      <c r="EP212" s="51"/>
    </row>
    <row r="213" spans="1:146" s="120" customFormat="1">
      <c r="A213" s="57" t="s">
        <v>122</v>
      </c>
      <c r="B213" s="57">
        <v>50976</v>
      </c>
      <c r="C213" s="135" t="s">
        <v>494</v>
      </c>
      <c r="D213" s="57" t="s">
        <v>161</v>
      </c>
      <c r="E213" s="57" t="s">
        <v>125</v>
      </c>
      <c r="F213" s="58">
        <v>1</v>
      </c>
      <c r="G213" s="57" t="s">
        <v>126</v>
      </c>
      <c r="H213" s="59">
        <v>361</v>
      </c>
      <c r="I213" s="59">
        <v>3422</v>
      </c>
      <c r="J213" s="48">
        <v>2447.0272222333301</v>
      </c>
      <c r="K213" s="48">
        <v>273.02466470606703</v>
      </c>
      <c r="L213" s="49">
        <v>0.75630101026611296</v>
      </c>
      <c r="M213" s="3" t="s">
        <v>142</v>
      </c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64">
        <v>0.21746884410048201</v>
      </c>
      <c r="AM213" s="50">
        <v>2.0710512142434898</v>
      </c>
      <c r="AN213" s="50" t="s">
        <v>128</v>
      </c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>
        <v>3.0000000000000001E-6</v>
      </c>
      <c r="BD213" s="50">
        <v>2.77016399253039E-5</v>
      </c>
      <c r="BE213" s="50" t="s">
        <v>129</v>
      </c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>
        <v>1.24363800726227E-3</v>
      </c>
      <c r="CD213" s="50">
        <v>1.0086663082798999E-2</v>
      </c>
      <c r="CE213" s="50" t="s">
        <v>128</v>
      </c>
      <c r="CF213" s="57" t="s">
        <v>152</v>
      </c>
      <c r="CG213" s="60" t="s">
        <v>153</v>
      </c>
      <c r="CH213" s="61">
        <v>35034</v>
      </c>
      <c r="CI213" s="60" t="s">
        <v>132</v>
      </c>
      <c r="CJ213" s="60" t="s">
        <v>159</v>
      </c>
      <c r="CK213" s="52">
        <v>35034</v>
      </c>
      <c r="CL213" s="60" t="s">
        <v>130</v>
      </c>
      <c r="CM213" s="60" t="s">
        <v>186</v>
      </c>
      <c r="CN213" s="52">
        <v>35034</v>
      </c>
      <c r="CO213" s="60"/>
      <c r="CP213" s="60"/>
      <c r="CQ213" s="51"/>
      <c r="CR213" s="60"/>
      <c r="CS213" s="60"/>
      <c r="CT213" s="51"/>
      <c r="CU213" s="60"/>
      <c r="CV213" s="60"/>
      <c r="CW213" s="51"/>
      <c r="CX213" s="60"/>
      <c r="CY213" s="60"/>
      <c r="CZ213" s="51"/>
      <c r="DA213" s="60"/>
      <c r="DB213" s="60"/>
      <c r="DC213" s="51"/>
      <c r="DD213" s="60"/>
      <c r="DE213" s="60"/>
      <c r="DF213" s="51"/>
      <c r="DG213" s="60"/>
      <c r="DH213" s="60"/>
      <c r="DI213" s="51"/>
      <c r="DJ213" s="60"/>
      <c r="DK213" s="60"/>
      <c r="DL213" s="51"/>
      <c r="DM213" s="60"/>
      <c r="DN213" s="60"/>
      <c r="DO213" s="51"/>
      <c r="DP213" s="51"/>
      <c r="DQ213" s="51"/>
      <c r="DR213" s="51"/>
      <c r="DS213" s="51"/>
      <c r="DT213" s="51"/>
      <c r="DU213" s="51"/>
      <c r="DV213" s="51"/>
      <c r="DW213" s="51"/>
      <c r="DX213" s="51"/>
      <c r="DY213" s="51"/>
      <c r="DZ213" s="51"/>
      <c r="EA213" s="51"/>
      <c r="EB213" s="51"/>
      <c r="EC213" s="51"/>
      <c r="ED213" s="51"/>
      <c r="EE213" s="51"/>
      <c r="EF213" s="51"/>
      <c r="EG213" s="51"/>
      <c r="EH213" s="51"/>
      <c r="EI213" s="51"/>
      <c r="EJ213" s="51"/>
      <c r="EK213" s="51"/>
      <c r="EL213" s="51"/>
      <c r="EM213" s="51"/>
      <c r="EN213" s="51"/>
      <c r="EO213" s="51"/>
      <c r="EP213" s="51"/>
    </row>
    <row r="214" spans="1:146" s="120" customFormat="1">
      <c r="A214" s="130" t="s">
        <v>122</v>
      </c>
      <c r="B214" s="131">
        <v>6068</v>
      </c>
      <c r="C214" s="130" t="s">
        <v>549</v>
      </c>
      <c r="D214" s="130" t="s">
        <v>231</v>
      </c>
      <c r="E214" s="130" t="s">
        <v>136</v>
      </c>
      <c r="F214" s="132">
        <v>1</v>
      </c>
      <c r="G214" s="130" t="s">
        <v>126</v>
      </c>
      <c r="H214" s="131">
        <v>790</v>
      </c>
      <c r="I214" s="131">
        <v>8396</v>
      </c>
      <c r="J214" s="119"/>
      <c r="AJ214" s="121"/>
      <c r="AK214" s="122"/>
      <c r="AL214" s="66">
        <v>0.23488888888888901</v>
      </c>
      <c r="AZ214" s="122"/>
      <c r="BB214" s="122"/>
      <c r="BF214" s="122"/>
      <c r="BG214" s="122"/>
      <c r="BZ214" s="122"/>
      <c r="CA214" s="122"/>
      <c r="CB214" s="122"/>
      <c r="CF214" s="130" t="s">
        <v>130</v>
      </c>
      <c r="CG214" s="130" t="s">
        <v>138</v>
      </c>
      <c r="CH214" s="133">
        <v>28672</v>
      </c>
      <c r="CI214" s="130" t="s">
        <v>132</v>
      </c>
      <c r="CJ214" s="130" t="s">
        <v>133</v>
      </c>
      <c r="CK214" s="133">
        <v>28611</v>
      </c>
      <c r="CL214" s="130" t="s">
        <v>518</v>
      </c>
      <c r="CM214" s="130" t="s">
        <v>518</v>
      </c>
      <c r="CN214" s="53"/>
      <c r="CO214" s="130" t="s">
        <v>518</v>
      </c>
      <c r="CP214" s="130" t="s">
        <v>518</v>
      </c>
      <c r="CQ214" s="53"/>
      <c r="CR214" s="130" t="s">
        <v>518</v>
      </c>
      <c r="CS214" s="130" t="s">
        <v>518</v>
      </c>
      <c r="CT214" s="53"/>
      <c r="CU214" s="130" t="s">
        <v>518</v>
      </c>
      <c r="CV214" s="130" t="s">
        <v>518</v>
      </c>
      <c r="CW214" s="53"/>
      <c r="CX214" s="130" t="s">
        <v>518</v>
      </c>
      <c r="CY214" s="130" t="s">
        <v>518</v>
      </c>
      <c r="CZ214" s="53"/>
      <c r="DA214" s="130" t="s">
        <v>518</v>
      </c>
      <c r="DB214" s="130" t="s">
        <v>518</v>
      </c>
      <c r="DC214" s="53"/>
      <c r="DD214" s="130" t="s">
        <v>518</v>
      </c>
      <c r="DE214" s="130" t="s">
        <v>518</v>
      </c>
      <c r="DF214" s="53"/>
      <c r="DG214" s="130" t="s">
        <v>518</v>
      </c>
      <c r="DH214" s="130" t="s">
        <v>518</v>
      </c>
      <c r="DI214" s="53"/>
      <c r="DJ214" s="130" t="s">
        <v>518</v>
      </c>
      <c r="DK214" s="130" t="s">
        <v>518</v>
      </c>
      <c r="DL214" s="53"/>
      <c r="DM214" s="130" t="s">
        <v>518</v>
      </c>
      <c r="DN214" s="130" t="s">
        <v>518</v>
      </c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</row>
    <row r="215" spans="1:146" s="120" customFormat="1">
      <c r="A215" s="57" t="s">
        <v>122</v>
      </c>
      <c r="B215" s="57">
        <v>54081</v>
      </c>
      <c r="C215" s="57" t="s">
        <v>462</v>
      </c>
      <c r="D215" s="57" t="s">
        <v>303</v>
      </c>
      <c r="E215" s="57" t="s">
        <v>464</v>
      </c>
      <c r="F215" s="58">
        <v>2</v>
      </c>
      <c r="G215" s="57" t="s">
        <v>126</v>
      </c>
      <c r="H215" s="59">
        <v>57.4</v>
      </c>
      <c r="I215" s="59">
        <v>750</v>
      </c>
      <c r="J215" s="48">
        <v>788</v>
      </c>
      <c r="K215" s="48">
        <v>43.728888888888903</v>
      </c>
      <c r="L215" s="49">
        <v>0.76182733255904</v>
      </c>
      <c r="M215" s="3" t="s">
        <v>142</v>
      </c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64">
        <v>0.24642859150754501</v>
      </c>
      <c r="AM215" s="50">
        <v>4.4406737752096399</v>
      </c>
      <c r="AN215" s="50" t="s">
        <v>128</v>
      </c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>
        <v>2.2056641894623401E-6</v>
      </c>
      <c r="BD215" s="50">
        <v>3.9746342188400501E-5</v>
      </c>
      <c r="BE215" s="50" t="s">
        <v>128</v>
      </c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>
        <v>6.4438964156479802E-4</v>
      </c>
      <c r="CD215" s="50">
        <v>1.1611981242955399E-2</v>
      </c>
      <c r="CE215" s="50" t="s">
        <v>128</v>
      </c>
      <c r="CF215" s="57" t="s">
        <v>132</v>
      </c>
      <c r="CG215" s="60" t="s">
        <v>159</v>
      </c>
      <c r="CH215" s="61">
        <v>33725</v>
      </c>
      <c r="CI215" s="60" t="s">
        <v>132</v>
      </c>
      <c r="CJ215" s="60" t="s">
        <v>159</v>
      </c>
      <c r="CK215" s="61">
        <v>33725</v>
      </c>
      <c r="CL215" s="60" t="s">
        <v>130</v>
      </c>
      <c r="CM215" s="60" t="s">
        <v>186</v>
      </c>
      <c r="CN215" s="61">
        <v>33725</v>
      </c>
      <c r="CO215" s="60" t="s">
        <v>130</v>
      </c>
      <c r="CP215" s="60" t="s">
        <v>186</v>
      </c>
      <c r="CQ215" s="52">
        <v>33725</v>
      </c>
      <c r="CR215" s="60"/>
      <c r="CS215" s="60"/>
      <c r="CT215" s="51"/>
      <c r="CU215" s="60"/>
      <c r="CV215" s="60"/>
      <c r="CW215" s="51"/>
      <c r="CX215" s="60"/>
      <c r="CY215" s="60"/>
      <c r="CZ215" s="51"/>
      <c r="DA215" s="60"/>
      <c r="DB215" s="60"/>
      <c r="DC215" s="51"/>
      <c r="DD215" s="60"/>
      <c r="DE215" s="60"/>
      <c r="DF215" s="51"/>
      <c r="DG215" s="60"/>
      <c r="DH215" s="60"/>
      <c r="DI215" s="51"/>
      <c r="DJ215" s="60"/>
      <c r="DK215" s="60"/>
      <c r="DL215" s="51"/>
      <c r="DM215" s="60"/>
      <c r="DN215" s="60"/>
      <c r="DO215" s="51"/>
      <c r="DP215" s="51"/>
      <c r="DQ215" s="51"/>
      <c r="DR215" s="51"/>
      <c r="DS215" s="51"/>
      <c r="DT215" s="51"/>
      <c r="DU215" s="51"/>
      <c r="DV215" s="51"/>
      <c r="DW215" s="51"/>
      <c r="DX215" s="51"/>
      <c r="DY215" s="51"/>
      <c r="DZ215" s="51"/>
      <c r="EA215" s="51"/>
      <c r="EB215" s="51"/>
      <c r="EC215" s="51"/>
      <c r="ED215" s="51"/>
      <c r="EE215" s="51"/>
      <c r="EF215" s="51"/>
      <c r="EG215" s="51"/>
      <c r="EH215" s="51"/>
      <c r="EI215" s="51"/>
      <c r="EJ215" s="51"/>
      <c r="EK215" s="51"/>
      <c r="EL215" s="51"/>
      <c r="EM215" s="51"/>
      <c r="EN215" s="51"/>
      <c r="EO215" s="51"/>
      <c r="EP215" s="51"/>
    </row>
    <row r="216" spans="1:146" s="120" customFormat="1">
      <c r="A216" s="57" t="s">
        <v>122</v>
      </c>
      <c r="B216" s="57">
        <v>54081</v>
      </c>
      <c r="C216" s="57" t="s">
        <v>462</v>
      </c>
      <c r="D216" s="57" t="s">
        <v>303</v>
      </c>
      <c r="E216" s="57" t="s">
        <v>464</v>
      </c>
      <c r="F216" s="134" t="s">
        <v>561</v>
      </c>
      <c r="G216" s="57" t="s">
        <v>126</v>
      </c>
      <c r="H216" s="59">
        <v>57.4</v>
      </c>
      <c r="I216" s="59">
        <v>750</v>
      </c>
      <c r="J216" s="48">
        <v>788</v>
      </c>
      <c r="K216" s="48">
        <v>43.728888888888903</v>
      </c>
      <c r="L216" s="49">
        <v>0.76182733255904</v>
      </c>
      <c r="M216" s="3" t="s">
        <v>142</v>
      </c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64">
        <v>0.24642859150754501</v>
      </c>
      <c r="AM216" s="50">
        <v>4.4406737752096399</v>
      </c>
      <c r="AN216" s="50" t="s">
        <v>128</v>
      </c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>
        <v>2.2056641894623401E-6</v>
      </c>
      <c r="BD216" s="50">
        <v>3.9746342188400501E-5</v>
      </c>
      <c r="BE216" s="50" t="s">
        <v>128</v>
      </c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>
        <v>6.4438964156479802E-4</v>
      </c>
      <c r="CD216" s="50">
        <v>1.1611981242955399E-2</v>
      </c>
      <c r="CE216" s="50" t="s">
        <v>128</v>
      </c>
      <c r="CF216" s="57" t="s">
        <v>132</v>
      </c>
      <c r="CG216" s="60" t="s">
        <v>159</v>
      </c>
      <c r="CH216" s="61">
        <v>33725</v>
      </c>
      <c r="CI216" s="60" t="s">
        <v>132</v>
      </c>
      <c r="CJ216" s="60" t="s">
        <v>159</v>
      </c>
      <c r="CK216" s="52">
        <v>33725</v>
      </c>
      <c r="CL216" s="60" t="s">
        <v>130</v>
      </c>
      <c r="CM216" s="60" t="s">
        <v>186</v>
      </c>
      <c r="CN216" s="52">
        <v>33725</v>
      </c>
      <c r="CO216" s="60" t="s">
        <v>130</v>
      </c>
      <c r="CP216" s="60" t="s">
        <v>186</v>
      </c>
      <c r="CQ216" s="52">
        <v>33725</v>
      </c>
      <c r="CR216" s="60"/>
      <c r="CS216" s="60"/>
      <c r="CT216" s="51"/>
      <c r="CU216" s="60"/>
      <c r="CV216" s="60"/>
      <c r="CW216" s="51"/>
      <c r="CX216" s="60"/>
      <c r="CY216" s="60"/>
      <c r="CZ216" s="51"/>
      <c r="DA216" s="60"/>
      <c r="DB216" s="60"/>
      <c r="DC216" s="51"/>
      <c r="DD216" s="60"/>
      <c r="DE216" s="60"/>
      <c r="DF216" s="51"/>
      <c r="DG216" s="60"/>
      <c r="DH216" s="60"/>
      <c r="DI216" s="51"/>
      <c r="DJ216" s="60"/>
      <c r="DK216" s="60"/>
      <c r="DL216" s="51"/>
      <c r="DM216" s="60"/>
      <c r="DN216" s="60"/>
      <c r="DO216" s="51"/>
      <c r="DP216" s="51"/>
      <c r="DQ216" s="51"/>
      <c r="DR216" s="51"/>
      <c r="DS216" s="51"/>
      <c r="DT216" s="51"/>
      <c r="DU216" s="51"/>
      <c r="DV216" s="51"/>
      <c r="DW216" s="51"/>
      <c r="DX216" s="51"/>
      <c r="DY216" s="51"/>
      <c r="DZ216" s="51"/>
      <c r="EA216" s="51"/>
      <c r="EB216" s="51"/>
      <c r="EC216" s="51"/>
      <c r="ED216" s="51"/>
      <c r="EE216" s="51"/>
      <c r="EF216" s="51"/>
      <c r="EG216" s="51"/>
      <c r="EH216" s="51"/>
      <c r="EI216" s="51"/>
      <c r="EJ216" s="51"/>
      <c r="EK216" s="51"/>
      <c r="EL216" s="51"/>
      <c r="EM216" s="51"/>
      <c r="EN216" s="51"/>
      <c r="EO216" s="51"/>
      <c r="EP216" s="51"/>
    </row>
    <row r="217" spans="1:146" s="120" customFormat="1">
      <c r="A217" s="57" t="s">
        <v>122</v>
      </c>
      <c r="B217" s="57">
        <v>10672</v>
      </c>
      <c r="C217" s="57" t="s">
        <v>419</v>
      </c>
      <c r="D217" s="57" t="s">
        <v>161</v>
      </c>
      <c r="E217" s="57" t="s">
        <v>422</v>
      </c>
      <c r="F217" s="58">
        <v>1</v>
      </c>
      <c r="G217" s="57" t="s">
        <v>177</v>
      </c>
      <c r="H217" s="59">
        <v>280</v>
      </c>
      <c r="I217" s="59">
        <v>1063</v>
      </c>
      <c r="J217" s="48">
        <v>986.56666666666604</v>
      </c>
      <c r="K217" s="48">
        <v>93.153214483159203</v>
      </c>
      <c r="L217" s="49">
        <v>0.33269005172556898</v>
      </c>
      <c r="M217" s="3" t="s">
        <v>142</v>
      </c>
      <c r="N217" s="50">
        <v>3.3100000000000001E-6</v>
      </c>
      <c r="O217" s="50">
        <v>3.5055533883449998E-5</v>
      </c>
      <c r="P217" s="50" t="s">
        <v>129</v>
      </c>
      <c r="Q217" s="50">
        <v>3.4999999999999999E-6</v>
      </c>
      <c r="R217" s="50">
        <v>3.70677850731344E-5</v>
      </c>
      <c r="S217" s="50" t="s">
        <v>129</v>
      </c>
      <c r="T217" s="50">
        <v>3.5566666666666702E-6</v>
      </c>
      <c r="U217" s="50">
        <v>3.7667930164794699E-5</v>
      </c>
      <c r="V217" s="50" t="s">
        <v>128</v>
      </c>
      <c r="W217" s="50">
        <v>3.4999999999999999E-6</v>
      </c>
      <c r="X217" s="50">
        <v>3.70677850731344E-5</v>
      </c>
      <c r="Y217" s="50" t="s">
        <v>129</v>
      </c>
      <c r="Z217" s="50">
        <v>3.4999999999999999E-6</v>
      </c>
      <c r="AA217" s="50">
        <v>3.70677850731344E-5</v>
      </c>
      <c r="AB217" s="50" t="s">
        <v>129</v>
      </c>
      <c r="AC217" s="50">
        <v>3.4999999999999999E-6</v>
      </c>
      <c r="AD217" s="50">
        <v>3.70677850731344E-5</v>
      </c>
      <c r="AE217" s="50" t="s">
        <v>129</v>
      </c>
      <c r="AF217" s="50">
        <v>3.4999999999999999E-6</v>
      </c>
      <c r="AG217" s="50">
        <v>3.70677850731344E-5</v>
      </c>
      <c r="AH217" s="50" t="s">
        <v>129</v>
      </c>
      <c r="AI217" s="50">
        <v>3.4999999999999999E-6</v>
      </c>
      <c r="AJ217" s="50">
        <v>3.70677850731344E-5</v>
      </c>
      <c r="AK217" s="50" t="s">
        <v>129</v>
      </c>
      <c r="AL217" s="64">
        <v>0.24816666666666701</v>
      </c>
      <c r="AM217" s="50"/>
      <c r="AN217" s="50" t="s">
        <v>128</v>
      </c>
      <c r="AO217" s="50">
        <v>3.4999999999999999E-6</v>
      </c>
      <c r="AP217" s="50">
        <v>3.70677850731344E-5</v>
      </c>
      <c r="AQ217" s="50" t="s">
        <v>129</v>
      </c>
      <c r="AR217" s="50">
        <v>3.4999999999999999E-6</v>
      </c>
      <c r="AS217" s="50">
        <v>3.70677850731344E-5</v>
      </c>
      <c r="AT217" s="50" t="s">
        <v>129</v>
      </c>
      <c r="AU217" s="50"/>
      <c r="AV217" s="50"/>
      <c r="AW217" s="50">
        <v>6.7599999999999997E-6</v>
      </c>
      <c r="AX217" s="50">
        <v>7.1593779169825303E-5</v>
      </c>
      <c r="AY217" s="50" t="s">
        <v>129</v>
      </c>
      <c r="AZ217" s="50">
        <v>6.72E-6</v>
      </c>
      <c r="BA217" s="50">
        <v>7.1170147340417995E-5</v>
      </c>
      <c r="BB217" s="50" t="s">
        <v>129</v>
      </c>
      <c r="BC217" s="50">
        <v>1.5E-5</v>
      </c>
      <c r="BD217" s="50">
        <v>1.5886193602771901E-4</v>
      </c>
      <c r="BE217" s="50" t="s">
        <v>128</v>
      </c>
      <c r="BF217" s="50">
        <v>3.4999999999999999E-6</v>
      </c>
      <c r="BG217" s="50">
        <v>3.70677850731344E-5</v>
      </c>
      <c r="BH217" s="50" t="s">
        <v>129</v>
      </c>
      <c r="BI217" s="50">
        <v>1.0560000000000001E-3</v>
      </c>
      <c r="BJ217" s="50" t="s">
        <v>129</v>
      </c>
      <c r="BK217" s="50">
        <v>4.1333333333333299E-5</v>
      </c>
      <c r="BL217" s="50">
        <v>4.37752890387492E-4</v>
      </c>
      <c r="BM217" s="50" t="s">
        <v>128</v>
      </c>
      <c r="BN217" s="50">
        <v>1.5266666666666701E-5</v>
      </c>
      <c r="BO217" s="50">
        <v>1.61686148223767E-4</v>
      </c>
      <c r="BP217" s="50" t="s">
        <v>128</v>
      </c>
      <c r="BQ217" s="50">
        <v>4.7099999999999998E-6</v>
      </c>
      <c r="BR217" s="50">
        <v>4.9882647912703701E-5</v>
      </c>
      <c r="BS217" s="50" t="s">
        <v>128</v>
      </c>
      <c r="BT217" s="50">
        <v>2.4026733300237099E-4</v>
      </c>
      <c r="BU217" s="50">
        <v>2.5446222456648798E-3</v>
      </c>
      <c r="BV217" s="50" t="s">
        <v>128</v>
      </c>
      <c r="BW217" s="50"/>
      <c r="BX217" s="50"/>
      <c r="BY217" s="50"/>
      <c r="BZ217" s="50"/>
      <c r="CA217" s="50"/>
      <c r="CB217" s="50"/>
      <c r="CC217" s="50"/>
      <c r="CD217" s="50"/>
      <c r="CE217" s="50"/>
      <c r="CF217" s="57" t="s">
        <v>132</v>
      </c>
      <c r="CG217" s="60" t="s">
        <v>226</v>
      </c>
      <c r="CH217" s="61">
        <v>34335</v>
      </c>
      <c r="CI217" s="60" t="s">
        <v>152</v>
      </c>
      <c r="CJ217" s="60" t="s">
        <v>178</v>
      </c>
      <c r="CK217" s="52">
        <v>34335</v>
      </c>
      <c r="CL217" s="60" t="s">
        <v>130</v>
      </c>
      <c r="CM217" s="60" t="s">
        <v>186</v>
      </c>
      <c r="CN217" s="52">
        <v>34335</v>
      </c>
      <c r="CO217" s="60"/>
      <c r="CP217" s="60"/>
      <c r="CQ217" s="51"/>
      <c r="CR217" s="60"/>
      <c r="CS217" s="60"/>
      <c r="CT217" s="51"/>
      <c r="CU217" s="60"/>
      <c r="CV217" s="60"/>
      <c r="CW217" s="51"/>
      <c r="CX217" s="60"/>
      <c r="CY217" s="60"/>
      <c r="CZ217" s="51"/>
      <c r="DA217" s="60"/>
      <c r="DB217" s="60"/>
      <c r="DC217" s="51"/>
      <c r="DD217" s="60"/>
      <c r="DE217" s="60"/>
      <c r="DF217" s="51"/>
      <c r="DG217" s="60"/>
      <c r="DH217" s="60"/>
      <c r="DI217" s="51"/>
      <c r="DJ217" s="60"/>
      <c r="DK217" s="60"/>
      <c r="DL217" s="51"/>
      <c r="DM217" s="60"/>
      <c r="DN217" s="60"/>
      <c r="DO217" s="51"/>
      <c r="DP217" s="51"/>
      <c r="DQ217" s="51"/>
      <c r="DR217" s="51"/>
      <c r="DS217" s="51"/>
      <c r="DT217" s="51"/>
      <c r="DU217" s="51"/>
      <c r="DV217" s="51"/>
      <c r="DW217" s="51"/>
      <c r="DX217" s="51"/>
      <c r="DY217" s="51"/>
      <c r="DZ217" s="51"/>
      <c r="EA217" s="51"/>
      <c r="EB217" s="51"/>
      <c r="EC217" s="51"/>
      <c r="ED217" s="51"/>
      <c r="EE217" s="51"/>
      <c r="EF217" s="51"/>
      <c r="EG217" s="51"/>
      <c r="EH217" s="51"/>
      <c r="EI217" s="51"/>
      <c r="EJ217" s="51"/>
      <c r="EK217" s="51"/>
      <c r="EL217" s="51"/>
      <c r="EM217" s="51"/>
      <c r="EN217" s="51"/>
      <c r="EO217" s="51"/>
      <c r="EP217" s="51"/>
    </row>
    <row r="218" spans="1:146" s="120" customFormat="1">
      <c r="A218" s="57" t="s">
        <v>122</v>
      </c>
      <c r="B218" s="57">
        <v>2480</v>
      </c>
      <c r="C218" s="57" t="s">
        <v>256</v>
      </c>
      <c r="D218" s="57" t="s">
        <v>257</v>
      </c>
      <c r="E218" s="57" t="s">
        <v>174</v>
      </c>
      <c r="F218" s="58">
        <v>1</v>
      </c>
      <c r="G218" s="57" t="s">
        <v>126</v>
      </c>
      <c r="H218" s="59">
        <v>144.9</v>
      </c>
      <c r="I218" s="59">
        <v>1365</v>
      </c>
      <c r="J218" s="48">
        <v>1401.86666666667</v>
      </c>
      <c r="K218" s="48">
        <v>145.696666666667</v>
      </c>
      <c r="L218" s="49">
        <v>1.00549804462848</v>
      </c>
      <c r="M218" s="3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64">
        <v>0.27139419008365101</v>
      </c>
      <c r="AM218" s="50">
        <v>2.6111298564523402</v>
      </c>
      <c r="AN218" s="50" t="s">
        <v>128</v>
      </c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>
        <v>3.6589395282396203E-5</v>
      </c>
      <c r="BD218" s="50">
        <v>3.5217151601718398E-4</v>
      </c>
      <c r="BE218" s="50" t="s">
        <v>128</v>
      </c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7" t="s">
        <v>130</v>
      </c>
      <c r="CG218" s="60" t="s">
        <v>138</v>
      </c>
      <c r="CH218" s="61">
        <v>32021</v>
      </c>
      <c r="CI218" s="60"/>
      <c r="CJ218" s="60"/>
      <c r="CK218" s="60"/>
      <c r="CL218" s="60"/>
      <c r="CM218" s="60"/>
      <c r="CN218" s="60"/>
      <c r="CO218" s="60"/>
      <c r="CP218" s="60"/>
      <c r="CQ218" s="51"/>
      <c r="CR218" s="60"/>
      <c r="CS218" s="60"/>
      <c r="CT218" s="51"/>
      <c r="CU218" s="60"/>
      <c r="CV218" s="60"/>
      <c r="CW218" s="51"/>
      <c r="CX218" s="60"/>
      <c r="CY218" s="60"/>
      <c r="CZ218" s="51"/>
      <c r="DA218" s="60"/>
      <c r="DB218" s="60"/>
      <c r="DC218" s="51"/>
      <c r="DD218" s="60"/>
      <c r="DE218" s="60"/>
      <c r="DF218" s="51"/>
      <c r="DG218" s="60"/>
      <c r="DH218" s="60"/>
      <c r="DI218" s="51"/>
      <c r="DJ218" s="60"/>
      <c r="DK218" s="60"/>
      <c r="DL218" s="51"/>
      <c r="DM218" s="60"/>
      <c r="DN218" s="60"/>
      <c r="DO218" s="51"/>
      <c r="DP218" s="51"/>
      <c r="DQ218" s="51"/>
      <c r="DR218" s="51"/>
      <c r="DS218" s="51"/>
      <c r="DT218" s="51"/>
      <c r="DU218" s="51"/>
      <c r="DV218" s="51"/>
      <c r="DW218" s="51"/>
      <c r="DX218" s="51"/>
      <c r="DY218" s="51"/>
      <c r="DZ218" s="51"/>
      <c r="EA218" s="51"/>
      <c r="EB218" s="51"/>
      <c r="EC218" s="51"/>
      <c r="ED218" s="51"/>
      <c r="EE218" s="51"/>
      <c r="EF218" s="51"/>
      <c r="EG218" s="51"/>
      <c r="EH218" s="51"/>
      <c r="EI218" s="51"/>
      <c r="EJ218" s="51"/>
      <c r="EK218" s="51"/>
      <c r="EL218" s="51"/>
      <c r="EM218" s="51"/>
      <c r="EN218" s="51"/>
      <c r="EO218" s="51"/>
      <c r="EP218" s="51"/>
    </row>
    <row r="219" spans="1:146" s="120" customFormat="1">
      <c r="A219" s="57" t="s">
        <v>122</v>
      </c>
      <c r="B219" s="57">
        <v>10384</v>
      </c>
      <c r="C219" s="57" t="s">
        <v>408</v>
      </c>
      <c r="D219" s="57" t="s">
        <v>261</v>
      </c>
      <c r="E219" s="57" t="s">
        <v>410</v>
      </c>
      <c r="F219" s="58">
        <v>2</v>
      </c>
      <c r="G219" s="57" t="s">
        <v>126</v>
      </c>
      <c r="H219" s="59">
        <v>122</v>
      </c>
      <c r="I219" s="59">
        <v>750</v>
      </c>
      <c r="J219" s="48">
        <v>655.38461538461502</v>
      </c>
      <c r="K219" s="48">
        <v>107.65321333145801</v>
      </c>
      <c r="L219" s="49">
        <v>0.88240338796277296</v>
      </c>
      <c r="M219" s="3" t="s">
        <v>142</v>
      </c>
      <c r="N219" s="50">
        <v>4.1527324985333302E-9</v>
      </c>
      <c r="O219" s="50">
        <v>2.5281521165250199E-8</v>
      </c>
      <c r="P219" s="50" t="s">
        <v>128</v>
      </c>
      <c r="Q219" s="50">
        <v>1.0584036137500001E-9</v>
      </c>
      <c r="R219" s="50">
        <v>6.4434810987339998E-9</v>
      </c>
      <c r="S219" s="50" t="s">
        <v>128</v>
      </c>
      <c r="T219" s="50"/>
      <c r="U219" s="50"/>
      <c r="V219" s="50"/>
      <c r="W219" s="50"/>
      <c r="X219" s="50"/>
      <c r="Y219" s="50"/>
      <c r="Z219" s="50">
        <v>8.0749967351000003E-10</v>
      </c>
      <c r="AA219" s="50">
        <v>4.9159968993875404E-9</v>
      </c>
      <c r="AB219" s="50" t="s">
        <v>128</v>
      </c>
      <c r="AC219" s="50"/>
      <c r="AD219" s="50"/>
      <c r="AE219" s="50"/>
      <c r="AF219" s="50">
        <v>2.8438031979999999E-9</v>
      </c>
      <c r="AG219" s="50">
        <v>1.73128586455871E-8</v>
      </c>
      <c r="AH219" s="50" t="s">
        <v>128</v>
      </c>
      <c r="AI219" s="50"/>
      <c r="AJ219" s="50"/>
      <c r="AK219" s="50"/>
      <c r="AL219" s="64">
        <v>0.27589094653127999</v>
      </c>
      <c r="AM219" s="50">
        <v>1.6792475486731999</v>
      </c>
      <c r="AN219" s="50" t="s">
        <v>128</v>
      </c>
      <c r="AO219" s="50">
        <v>8.9398523393E-10</v>
      </c>
      <c r="AP219" s="50">
        <v>5.4425144458509698E-9</v>
      </c>
      <c r="AQ219" s="50" t="s">
        <v>128</v>
      </c>
      <c r="AR219" s="50"/>
      <c r="AS219" s="50"/>
      <c r="AT219" s="50"/>
      <c r="AU219" s="50"/>
      <c r="AV219" s="50"/>
      <c r="AW219" s="50">
        <v>4.6051246113333303E-9</v>
      </c>
      <c r="AX219" s="50">
        <v>2.8035650110176201E-8</v>
      </c>
      <c r="AY219" s="50" t="s">
        <v>128</v>
      </c>
      <c r="AZ219" s="50">
        <v>5.3993385332666702E-9</v>
      </c>
      <c r="BA219" s="50">
        <v>3.2870764359453203E-8</v>
      </c>
      <c r="BB219" s="50" t="s">
        <v>128</v>
      </c>
      <c r="BC219" s="50">
        <v>3.3281535113741499E-6</v>
      </c>
      <c r="BD219" s="50">
        <v>2.0261089232776998E-5</v>
      </c>
      <c r="BE219" s="50" t="s">
        <v>128</v>
      </c>
      <c r="BF219" s="50"/>
      <c r="BG219" s="50"/>
      <c r="BH219" s="50"/>
      <c r="BI219" s="50"/>
      <c r="BJ219" s="50"/>
      <c r="BK219" s="50">
        <v>2.9709337110333301E-7</v>
      </c>
      <c r="BL219" s="50">
        <v>1.8086819587481699E-6</v>
      </c>
      <c r="BM219" s="50" t="s">
        <v>128</v>
      </c>
      <c r="BN219" s="50">
        <v>7.7763577535666708E-9</v>
      </c>
      <c r="BO219" s="50">
        <v>4.7341877475803803E-8</v>
      </c>
      <c r="BP219" s="50" t="s">
        <v>128</v>
      </c>
      <c r="BQ219" s="50">
        <v>4.8977665003500002E-9</v>
      </c>
      <c r="BR219" s="50">
        <v>2.98172317828765E-8</v>
      </c>
      <c r="BS219" s="50" t="s">
        <v>128</v>
      </c>
      <c r="BT219" s="50"/>
      <c r="BU219" s="50"/>
      <c r="BV219" s="50"/>
      <c r="BW219" s="50"/>
      <c r="BX219" s="50"/>
      <c r="BY219" s="50"/>
      <c r="BZ219" s="50"/>
      <c r="CA219" s="50"/>
      <c r="CB219" s="50"/>
      <c r="CC219" s="50">
        <v>1.0307403599122799E-3</v>
      </c>
      <c r="CD219" s="50">
        <v>6.2747645352262604E-3</v>
      </c>
      <c r="CE219" s="50" t="s">
        <v>128</v>
      </c>
      <c r="CF219" s="57" t="s">
        <v>132</v>
      </c>
      <c r="CG219" s="60" t="s">
        <v>159</v>
      </c>
      <c r="CH219" s="61">
        <v>33147</v>
      </c>
      <c r="CI219" s="60" t="s">
        <v>132</v>
      </c>
      <c r="CJ219" s="60" t="s">
        <v>159</v>
      </c>
      <c r="CK219" s="61">
        <v>33147</v>
      </c>
      <c r="CL219" s="60" t="s">
        <v>130</v>
      </c>
      <c r="CM219" s="60" t="s">
        <v>237</v>
      </c>
      <c r="CN219" s="52">
        <v>33147</v>
      </c>
      <c r="CO219" s="60" t="s">
        <v>130</v>
      </c>
      <c r="CP219" s="60" t="s">
        <v>237</v>
      </c>
      <c r="CQ219" s="52">
        <v>33147</v>
      </c>
      <c r="CR219" s="60"/>
      <c r="CS219" s="60"/>
      <c r="CT219" s="51"/>
      <c r="CU219" s="60"/>
      <c r="CV219" s="60"/>
      <c r="CW219" s="51"/>
      <c r="CX219" s="60"/>
      <c r="CY219" s="60"/>
      <c r="CZ219" s="51"/>
      <c r="DA219" s="60"/>
      <c r="DB219" s="60"/>
      <c r="DC219" s="51"/>
      <c r="DD219" s="60"/>
      <c r="DE219" s="60"/>
      <c r="DF219" s="51"/>
      <c r="DG219" s="60"/>
      <c r="DH219" s="60"/>
      <c r="DI219" s="51"/>
      <c r="DJ219" s="60"/>
      <c r="DK219" s="60"/>
      <c r="DL219" s="51"/>
      <c r="DM219" s="60"/>
      <c r="DN219" s="60"/>
      <c r="DO219" s="51"/>
      <c r="DP219" s="51"/>
      <c r="DQ219" s="51"/>
      <c r="DR219" s="51"/>
      <c r="DS219" s="51"/>
      <c r="DT219" s="51"/>
      <c r="DU219" s="51"/>
      <c r="DV219" s="51"/>
      <c r="DW219" s="51"/>
      <c r="DX219" s="51"/>
      <c r="DY219" s="51"/>
      <c r="DZ219" s="51"/>
      <c r="EA219" s="51"/>
      <c r="EB219" s="51"/>
      <c r="EC219" s="51"/>
      <c r="ED219" s="51"/>
      <c r="EE219" s="51"/>
      <c r="EF219" s="51"/>
      <c r="EG219" s="51"/>
      <c r="EH219" s="51"/>
      <c r="EI219" s="51"/>
      <c r="EJ219" s="51"/>
      <c r="EK219" s="51"/>
      <c r="EL219" s="51"/>
      <c r="EM219" s="51"/>
      <c r="EN219" s="51"/>
      <c r="EO219" s="51"/>
      <c r="EP219" s="51"/>
    </row>
    <row r="220" spans="1:146" s="120" customFormat="1">
      <c r="A220" s="57" t="s">
        <v>122</v>
      </c>
      <c r="B220" s="57">
        <v>10384</v>
      </c>
      <c r="C220" s="57" t="s">
        <v>408</v>
      </c>
      <c r="D220" s="57" t="s">
        <v>261</v>
      </c>
      <c r="E220" s="57" t="s">
        <v>410</v>
      </c>
      <c r="F220" s="134" t="s">
        <v>561</v>
      </c>
      <c r="G220" s="57" t="s">
        <v>126</v>
      </c>
      <c r="H220" s="59">
        <v>122</v>
      </c>
      <c r="I220" s="59">
        <v>750</v>
      </c>
      <c r="J220" s="48">
        <v>655.38461538461502</v>
      </c>
      <c r="K220" s="48">
        <v>107.65321333145801</v>
      </c>
      <c r="L220" s="49">
        <v>0.88240338796277296</v>
      </c>
      <c r="M220" s="3" t="s">
        <v>142</v>
      </c>
      <c r="N220" s="50">
        <v>4.1527324985333302E-9</v>
      </c>
      <c r="O220" s="50">
        <v>2.5281521165250199E-8</v>
      </c>
      <c r="P220" s="50" t="s">
        <v>128</v>
      </c>
      <c r="Q220" s="50">
        <v>1.0584036137500001E-9</v>
      </c>
      <c r="R220" s="50">
        <v>6.4434810987339998E-9</v>
      </c>
      <c r="S220" s="50" t="s">
        <v>128</v>
      </c>
      <c r="T220" s="50"/>
      <c r="U220" s="50"/>
      <c r="V220" s="50"/>
      <c r="W220" s="50"/>
      <c r="X220" s="50"/>
      <c r="Y220" s="50"/>
      <c r="Z220" s="50">
        <v>8.0749967351000003E-10</v>
      </c>
      <c r="AA220" s="50">
        <v>4.9159968993875404E-9</v>
      </c>
      <c r="AB220" s="50" t="s">
        <v>128</v>
      </c>
      <c r="AC220" s="50"/>
      <c r="AD220" s="50"/>
      <c r="AE220" s="50"/>
      <c r="AF220" s="50">
        <v>2.8438031979999999E-9</v>
      </c>
      <c r="AG220" s="50">
        <v>1.73128586455871E-8</v>
      </c>
      <c r="AH220" s="50" t="s">
        <v>128</v>
      </c>
      <c r="AI220" s="50"/>
      <c r="AJ220" s="50"/>
      <c r="AK220" s="50"/>
      <c r="AL220" s="64">
        <v>0.27589094653127999</v>
      </c>
      <c r="AM220" s="50">
        <v>1.6792475486731999</v>
      </c>
      <c r="AN220" s="50" t="s">
        <v>128</v>
      </c>
      <c r="AO220" s="50">
        <v>8.9398523393E-10</v>
      </c>
      <c r="AP220" s="50">
        <v>5.4425144458509698E-9</v>
      </c>
      <c r="AQ220" s="50" t="s">
        <v>128</v>
      </c>
      <c r="AR220" s="50"/>
      <c r="AS220" s="50"/>
      <c r="AT220" s="50"/>
      <c r="AU220" s="50"/>
      <c r="AV220" s="50"/>
      <c r="AW220" s="50">
        <v>4.6051246113333303E-9</v>
      </c>
      <c r="AX220" s="50">
        <v>2.8035650110176201E-8</v>
      </c>
      <c r="AY220" s="50" t="s">
        <v>128</v>
      </c>
      <c r="AZ220" s="50">
        <v>5.3993385332666702E-9</v>
      </c>
      <c r="BA220" s="50">
        <v>3.2870764359453203E-8</v>
      </c>
      <c r="BB220" s="50" t="s">
        <v>128</v>
      </c>
      <c r="BC220" s="50">
        <v>3.3281535113741499E-6</v>
      </c>
      <c r="BD220" s="50">
        <v>2.0261089232776998E-5</v>
      </c>
      <c r="BE220" s="50" t="s">
        <v>128</v>
      </c>
      <c r="BF220" s="50"/>
      <c r="BG220" s="50"/>
      <c r="BH220" s="50"/>
      <c r="BI220" s="50"/>
      <c r="BJ220" s="50"/>
      <c r="BK220" s="50">
        <v>2.9709337110333301E-7</v>
      </c>
      <c r="BL220" s="50">
        <v>1.8086819587481699E-6</v>
      </c>
      <c r="BM220" s="50" t="s">
        <v>128</v>
      </c>
      <c r="BN220" s="50">
        <v>7.7763577535666708E-9</v>
      </c>
      <c r="BO220" s="50">
        <v>4.7341877475803803E-8</v>
      </c>
      <c r="BP220" s="50" t="s">
        <v>128</v>
      </c>
      <c r="BQ220" s="50">
        <v>4.8977665003500002E-9</v>
      </c>
      <c r="BR220" s="50">
        <v>2.98172317828765E-8</v>
      </c>
      <c r="BS220" s="50" t="s">
        <v>128</v>
      </c>
      <c r="BT220" s="50"/>
      <c r="BU220" s="50"/>
      <c r="BV220" s="50"/>
      <c r="BW220" s="50"/>
      <c r="BX220" s="50"/>
      <c r="BY220" s="50"/>
      <c r="BZ220" s="50"/>
      <c r="CA220" s="50"/>
      <c r="CB220" s="50"/>
      <c r="CC220" s="50">
        <v>1.0307403599122799E-3</v>
      </c>
      <c r="CD220" s="50">
        <v>6.2747645352262604E-3</v>
      </c>
      <c r="CE220" s="50" t="s">
        <v>128</v>
      </c>
      <c r="CF220" s="57" t="s">
        <v>132</v>
      </c>
      <c r="CG220" s="60" t="s">
        <v>159</v>
      </c>
      <c r="CH220" s="61">
        <v>33147</v>
      </c>
      <c r="CI220" s="60" t="s">
        <v>132</v>
      </c>
      <c r="CJ220" s="60" t="s">
        <v>159</v>
      </c>
      <c r="CK220" s="61">
        <v>33147</v>
      </c>
      <c r="CL220" s="60" t="s">
        <v>130</v>
      </c>
      <c r="CM220" s="60" t="s">
        <v>237</v>
      </c>
      <c r="CN220" s="52">
        <v>33147</v>
      </c>
      <c r="CO220" s="60" t="s">
        <v>130</v>
      </c>
      <c r="CP220" s="60" t="s">
        <v>237</v>
      </c>
      <c r="CQ220" s="52">
        <v>33147</v>
      </c>
      <c r="CR220" s="60"/>
      <c r="CS220" s="60"/>
      <c r="CT220" s="51"/>
      <c r="CU220" s="60"/>
      <c r="CV220" s="60"/>
      <c r="CW220" s="51"/>
      <c r="CX220" s="60"/>
      <c r="CY220" s="60"/>
      <c r="CZ220" s="51"/>
      <c r="DA220" s="60"/>
      <c r="DB220" s="60"/>
      <c r="DC220" s="51"/>
      <c r="DD220" s="60"/>
      <c r="DE220" s="60"/>
      <c r="DF220" s="51"/>
      <c r="DG220" s="60"/>
      <c r="DH220" s="60"/>
      <c r="DI220" s="51"/>
      <c r="DJ220" s="60"/>
      <c r="DK220" s="60"/>
      <c r="DL220" s="51"/>
      <c r="DM220" s="60"/>
      <c r="DN220" s="60"/>
      <c r="DO220" s="51"/>
      <c r="DP220" s="51"/>
      <c r="DQ220" s="51"/>
      <c r="DR220" s="51"/>
      <c r="DS220" s="51"/>
      <c r="DT220" s="51"/>
      <c r="DU220" s="51"/>
      <c r="DV220" s="51"/>
      <c r="DW220" s="51"/>
      <c r="DX220" s="51"/>
      <c r="DY220" s="51"/>
      <c r="DZ220" s="51"/>
      <c r="EA220" s="51"/>
      <c r="EB220" s="51"/>
      <c r="EC220" s="51"/>
      <c r="ED220" s="51"/>
      <c r="EE220" s="51"/>
      <c r="EF220" s="51"/>
      <c r="EG220" s="51"/>
      <c r="EH220" s="51"/>
      <c r="EI220" s="51"/>
      <c r="EJ220" s="51"/>
      <c r="EK220" s="51"/>
      <c r="EL220" s="51"/>
      <c r="EM220" s="51"/>
      <c r="EN220" s="51"/>
      <c r="EO220" s="51"/>
      <c r="EP220" s="51"/>
    </row>
    <row r="221" spans="1:146" s="120" customFormat="1">
      <c r="A221" s="57" t="s">
        <v>122</v>
      </c>
      <c r="B221" s="57">
        <v>47</v>
      </c>
      <c r="C221" s="57" t="s">
        <v>172</v>
      </c>
      <c r="D221" s="57" t="s">
        <v>173</v>
      </c>
      <c r="E221" s="57" t="s">
        <v>174</v>
      </c>
      <c r="F221" s="58">
        <v>1</v>
      </c>
      <c r="G221" s="57" t="s">
        <v>126</v>
      </c>
      <c r="H221" s="59">
        <v>200</v>
      </c>
      <c r="I221" s="59">
        <v>2121</v>
      </c>
      <c r="J221" s="48"/>
      <c r="K221" s="48"/>
      <c r="L221" s="49"/>
      <c r="M221" s="3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64">
        <v>0.28204053647664101</v>
      </c>
      <c r="AM221" s="50"/>
      <c r="AN221" s="50" t="s">
        <v>128</v>
      </c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>
        <v>8.7811413801077703E-5</v>
      </c>
      <c r="BD221" s="50"/>
      <c r="BE221" s="50" t="s">
        <v>128</v>
      </c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>
        <v>2.2856335577546801E-3</v>
      </c>
      <c r="CD221" s="50"/>
      <c r="CE221" s="50" t="s">
        <v>128</v>
      </c>
      <c r="CF221" s="57" t="s">
        <v>130</v>
      </c>
      <c r="CG221" s="60" t="s">
        <v>138</v>
      </c>
      <c r="CH221" s="61">
        <v>32994</v>
      </c>
      <c r="CI221" s="60"/>
      <c r="CJ221" s="60"/>
      <c r="CK221" s="60"/>
      <c r="CL221" s="60"/>
      <c r="CM221" s="60"/>
      <c r="CN221" s="51"/>
      <c r="CO221" s="60"/>
      <c r="CP221" s="60"/>
      <c r="CQ221" s="51"/>
      <c r="CR221" s="60"/>
      <c r="CS221" s="60"/>
      <c r="CT221" s="51"/>
      <c r="CU221" s="60"/>
      <c r="CV221" s="60"/>
      <c r="CW221" s="51"/>
      <c r="CX221" s="60"/>
      <c r="CY221" s="60"/>
      <c r="CZ221" s="51"/>
      <c r="DA221" s="60"/>
      <c r="DB221" s="60"/>
      <c r="DC221" s="51"/>
      <c r="DD221" s="60"/>
      <c r="DE221" s="60"/>
      <c r="DF221" s="51"/>
      <c r="DG221" s="60"/>
      <c r="DH221" s="60"/>
      <c r="DI221" s="51"/>
      <c r="DJ221" s="60"/>
      <c r="DK221" s="60"/>
      <c r="DL221" s="51"/>
      <c r="DM221" s="60"/>
      <c r="DN221" s="60"/>
      <c r="DO221" s="51"/>
      <c r="DP221" s="51"/>
      <c r="DQ221" s="51"/>
      <c r="DR221" s="51"/>
      <c r="DS221" s="51"/>
      <c r="DT221" s="51"/>
      <c r="DU221" s="51"/>
      <c r="DV221" s="51"/>
      <c r="DW221" s="51"/>
      <c r="DX221" s="51"/>
      <c r="DY221" s="51"/>
      <c r="DZ221" s="51"/>
      <c r="EA221" s="51"/>
      <c r="EB221" s="51"/>
      <c r="EC221" s="51"/>
      <c r="ED221" s="51"/>
      <c r="EE221" s="51"/>
      <c r="EF221" s="51"/>
      <c r="EG221" s="51"/>
      <c r="EH221" s="51"/>
      <c r="EI221" s="51"/>
      <c r="EJ221" s="51"/>
      <c r="EK221" s="51"/>
      <c r="EL221" s="51"/>
      <c r="EM221" s="51"/>
      <c r="EN221" s="51"/>
      <c r="EO221" s="51"/>
      <c r="EP221" s="51"/>
    </row>
    <row r="222" spans="1:146" s="120" customFormat="1">
      <c r="A222" s="57" t="s">
        <v>122</v>
      </c>
      <c r="B222" s="57">
        <v>6166</v>
      </c>
      <c r="C222" s="57" t="s">
        <v>356</v>
      </c>
      <c r="D222" s="57" t="s">
        <v>214</v>
      </c>
      <c r="E222" s="57" t="s">
        <v>357</v>
      </c>
      <c r="F222" s="58">
        <v>1</v>
      </c>
      <c r="G222" s="57" t="s">
        <v>126</v>
      </c>
      <c r="H222" s="59">
        <v>1320</v>
      </c>
      <c r="I222" s="59">
        <v>12374</v>
      </c>
      <c r="J222" s="48">
        <v>13152</v>
      </c>
      <c r="K222" s="48">
        <v>1312</v>
      </c>
      <c r="L222" s="49">
        <v>0.99393939393939401</v>
      </c>
      <c r="M222" s="3" t="s">
        <v>137</v>
      </c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64">
        <v>0.28527006790669002</v>
      </c>
      <c r="AM222" s="50">
        <v>2.8596584856012099</v>
      </c>
      <c r="AN222" s="50" t="s">
        <v>128</v>
      </c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>
        <v>7.6666666666666702E-4</v>
      </c>
      <c r="BJ222" s="50" t="s">
        <v>128</v>
      </c>
      <c r="BK222" s="50"/>
      <c r="BL222" s="50"/>
      <c r="BM222" s="50"/>
      <c r="BN222" s="50"/>
      <c r="BO222" s="50"/>
      <c r="BP222" s="50"/>
      <c r="BQ222" s="50"/>
      <c r="BR222" s="50"/>
      <c r="BS222" s="50"/>
      <c r="BT222" s="50">
        <v>5.63035574465933E-5</v>
      </c>
      <c r="BU222" s="50">
        <v>5.6440883196463105E-4</v>
      </c>
      <c r="BV222" s="50" t="s">
        <v>128</v>
      </c>
      <c r="BW222" s="50"/>
      <c r="BX222" s="50"/>
      <c r="BY222" s="50"/>
      <c r="BZ222" s="50"/>
      <c r="CA222" s="50"/>
      <c r="CB222" s="50"/>
      <c r="CC222" s="50"/>
      <c r="CD222" s="50"/>
      <c r="CE222" s="50"/>
      <c r="CF222" s="57" t="s">
        <v>170</v>
      </c>
      <c r="CG222" s="60" t="s">
        <v>185</v>
      </c>
      <c r="CH222" s="61">
        <v>40057</v>
      </c>
      <c r="CI222" s="60" t="s">
        <v>130</v>
      </c>
      <c r="CJ222" s="60" t="s">
        <v>138</v>
      </c>
      <c r="CK222" s="61">
        <v>32843</v>
      </c>
      <c r="CL222" s="60"/>
      <c r="CM222" s="60"/>
      <c r="CN222" s="51"/>
      <c r="CO222" s="60"/>
      <c r="CP222" s="60"/>
      <c r="CQ222" s="51"/>
      <c r="CR222" s="60"/>
      <c r="CS222" s="60"/>
      <c r="CT222" s="51"/>
      <c r="CU222" s="60"/>
      <c r="CV222" s="60"/>
      <c r="CW222" s="51"/>
      <c r="CX222" s="60"/>
      <c r="CY222" s="60"/>
      <c r="CZ222" s="51"/>
      <c r="DA222" s="60"/>
      <c r="DB222" s="60"/>
      <c r="DC222" s="51"/>
      <c r="DD222" s="60"/>
      <c r="DE222" s="60"/>
      <c r="DF222" s="51"/>
      <c r="DG222" s="60"/>
      <c r="DH222" s="60"/>
      <c r="DI222" s="51"/>
      <c r="DJ222" s="60"/>
      <c r="DK222" s="60"/>
      <c r="DL222" s="51"/>
      <c r="DM222" s="60"/>
      <c r="DN222" s="60"/>
      <c r="DO222" s="51"/>
      <c r="DP222" s="51"/>
      <c r="DQ222" s="51"/>
      <c r="DR222" s="51"/>
      <c r="DS222" s="51"/>
      <c r="DT222" s="51"/>
      <c r="DU222" s="51"/>
      <c r="DV222" s="51"/>
      <c r="DW222" s="51"/>
      <c r="DX222" s="51"/>
      <c r="DY222" s="51"/>
      <c r="DZ222" s="51"/>
      <c r="EA222" s="51"/>
      <c r="EB222" s="51"/>
      <c r="EC222" s="51"/>
      <c r="ED222" s="51"/>
      <c r="EE222" s="51"/>
      <c r="EF222" s="51"/>
      <c r="EG222" s="51"/>
      <c r="EH222" s="51"/>
      <c r="EI222" s="51"/>
      <c r="EJ222" s="51"/>
      <c r="EK222" s="51"/>
      <c r="EL222" s="51"/>
      <c r="EM222" s="51"/>
      <c r="EN222" s="51"/>
      <c r="EO222" s="51"/>
      <c r="EP222" s="51"/>
    </row>
    <row r="223" spans="1:146" s="120" customFormat="1">
      <c r="A223" s="57" t="s">
        <v>122</v>
      </c>
      <c r="B223" s="57">
        <v>10071</v>
      </c>
      <c r="C223" s="57" t="s">
        <v>392</v>
      </c>
      <c r="D223" s="57" t="s">
        <v>303</v>
      </c>
      <c r="E223" s="57" t="s">
        <v>394</v>
      </c>
      <c r="F223" s="58">
        <v>3</v>
      </c>
      <c r="G223" s="57" t="s">
        <v>126</v>
      </c>
      <c r="H223" s="59">
        <v>57.51</v>
      </c>
      <c r="I223" s="59">
        <v>600</v>
      </c>
      <c r="J223" s="48">
        <v>446.64308391298198</v>
      </c>
      <c r="K223" s="48">
        <v>59.054632675424699</v>
      </c>
      <c r="L223" s="49">
        <v>1.0268585059194</v>
      </c>
      <c r="M223" s="3" t="s">
        <v>142</v>
      </c>
      <c r="N223" s="50">
        <v>1.75366666666667E-9</v>
      </c>
      <c r="O223" s="50">
        <v>1.32633639846743E-8</v>
      </c>
      <c r="P223" s="50" t="s">
        <v>128</v>
      </c>
      <c r="Q223" s="50">
        <v>1.57846666666667E-9</v>
      </c>
      <c r="R223" s="50">
        <v>1.19382881226054E-8</v>
      </c>
      <c r="S223" s="50" t="s">
        <v>128</v>
      </c>
      <c r="T223" s="50"/>
      <c r="U223" s="50">
        <v>0</v>
      </c>
      <c r="V223" s="50"/>
      <c r="W223" s="50"/>
      <c r="X223" s="50">
        <v>0</v>
      </c>
      <c r="Y223" s="50"/>
      <c r="Z223" s="50">
        <v>6.7099999999999996E-10</v>
      </c>
      <c r="AA223" s="50">
        <v>1.6916398467433001E-9</v>
      </c>
      <c r="AB223" s="50" t="s">
        <v>128</v>
      </c>
      <c r="AC223" s="50">
        <v>1.1700000000000001E-9</v>
      </c>
      <c r="AD223" s="50">
        <v>2.9496551724137901E-9</v>
      </c>
      <c r="AE223" s="50" t="s">
        <v>128</v>
      </c>
      <c r="AF223" s="50"/>
      <c r="AG223" s="50">
        <v>0</v>
      </c>
      <c r="AH223" s="50"/>
      <c r="AI223" s="50"/>
      <c r="AJ223" s="50">
        <v>0</v>
      </c>
      <c r="AK223" s="50"/>
      <c r="AL223" s="64">
        <v>0.28797582116731901</v>
      </c>
      <c r="AM223" s="50">
        <v>2.1828483268666701</v>
      </c>
      <c r="AN223" s="50" t="s">
        <v>128</v>
      </c>
      <c r="AO223" s="50">
        <v>2.8200000000000002E-9</v>
      </c>
      <c r="AP223" s="50">
        <v>7.1094252873563202E-9</v>
      </c>
      <c r="AQ223" s="50" t="s">
        <v>128</v>
      </c>
      <c r="AR223" s="50"/>
      <c r="AS223" s="50">
        <v>0</v>
      </c>
      <c r="AT223" s="50"/>
      <c r="AU223" s="50"/>
      <c r="AV223" s="50"/>
      <c r="AW223" s="50">
        <v>7.5056666666666702E-9</v>
      </c>
      <c r="AX223" s="50">
        <v>5.67669961685824E-8</v>
      </c>
      <c r="AY223" s="50" t="s">
        <v>128</v>
      </c>
      <c r="AZ223" s="50">
        <v>4.2066666666666699E-9</v>
      </c>
      <c r="BA223" s="50">
        <v>3.1815938697318E-8</v>
      </c>
      <c r="BB223" s="50" t="s">
        <v>128</v>
      </c>
      <c r="BC223" s="50">
        <v>4.8164109827749496E-7</v>
      </c>
      <c r="BD223" s="50">
        <v>3.63829585765095E-6</v>
      </c>
      <c r="BE223" s="50" t="s">
        <v>128</v>
      </c>
      <c r="BF223" s="50">
        <v>8.38E-10</v>
      </c>
      <c r="BG223" s="50">
        <v>2.1126590038314201E-9</v>
      </c>
      <c r="BH223" s="50" t="s">
        <v>128</v>
      </c>
      <c r="BI223" s="50"/>
      <c r="BJ223" s="50"/>
      <c r="BK223" s="50">
        <v>1.7752333333333299E-7</v>
      </c>
      <c r="BL223" s="50">
        <v>1.3426477394635999E-6</v>
      </c>
      <c r="BM223" s="50" t="s">
        <v>128</v>
      </c>
      <c r="BN223" s="50">
        <v>4.3613333333333298E-8</v>
      </c>
      <c r="BO223" s="50">
        <v>3.2985716475095802E-7</v>
      </c>
      <c r="BP223" s="50" t="s">
        <v>128</v>
      </c>
      <c r="BQ223" s="50">
        <v>3.7985000000000001E-9</v>
      </c>
      <c r="BR223" s="50">
        <v>1.91525900383142E-8</v>
      </c>
      <c r="BS223" s="50" t="s">
        <v>128</v>
      </c>
      <c r="BT223" s="50"/>
      <c r="BU223" s="50"/>
      <c r="BV223" s="50"/>
      <c r="BW223" s="50"/>
      <c r="BX223" s="50"/>
      <c r="BY223" s="50"/>
      <c r="BZ223" s="50"/>
      <c r="CA223" s="50"/>
      <c r="CB223" s="50"/>
      <c r="CC223" s="50">
        <v>5.2897516790306796E-4</v>
      </c>
      <c r="CD223" s="50">
        <v>4.0105581782132497E-3</v>
      </c>
      <c r="CE223" s="50" t="s">
        <v>128</v>
      </c>
      <c r="CF223" s="57" t="s">
        <v>132</v>
      </c>
      <c r="CG223" s="60" t="s">
        <v>159</v>
      </c>
      <c r="CH223" s="61">
        <v>39356</v>
      </c>
      <c r="CI223" s="60" t="s">
        <v>132</v>
      </c>
      <c r="CJ223" s="60" t="s">
        <v>159</v>
      </c>
      <c r="CK223" s="61">
        <v>39356</v>
      </c>
      <c r="CL223" s="60" t="s">
        <v>132</v>
      </c>
      <c r="CM223" s="60" t="s">
        <v>159</v>
      </c>
      <c r="CN223" s="52">
        <v>39356</v>
      </c>
      <c r="CO223" s="60" t="s">
        <v>130</v>
      </c>
      <c r="CP223" s="60" t="s">
        <v>186</v>
      </c>
      <c r="CQ223" s="52">
        <v>32295</v>
      </c>
      <c r="CR223" s="60" t="s">
        <v>130</v>
      </c>
      <c r="CS223" s="60" t="s">
        <v>186</v>
      </c>
      <c r="CT223" s="52">
        <v>32295</v>
      </c>
      <c r="CU223" s="60" t="s">
        <v>130</v>
      </c>
      <c r="CV223" s="60" t="s">
        <v>186</v>
      </c>
      <c r="CW223" s="52">
        <v>32295</v>
      </c>
      <c r="CX223" s="60"/>
      <c r="CY223" s="60"/>
      <c r="CZ223" s="51"/>
      <c r="DA223" s="60"/>
      <c r="DB223" s="60"/>
      <c r="DC223" s="51"/>
      <c r="DD223" s="60"/>
      <c r="DE223" s="60"/>
      <c r="DF223" s="51"/>
      <c r="DG223" s="60"/>
      <c r="DH223" s="60"/>
      <c r="DI223" s="51"/>
      <c r="DJ223" s="60"/>
      <c r="DK223" s="60"/>
      <c r="DL223" s="51"/>
      <c r="DM223" s="60"/>
      <c r="DN223" s="60"/>
      <c r="DO223" s="51"/>
      <c r="DP223" s="51"/>
      <c r="DQ223" s="51"/>
      <c r="DR223" s="51"/>
      <c r="DS223" s="51"/>
      <c r="DT223" s="51"/>
      <c r="DU223" s="51"/>
      <c r="DV223" s="51"/>
      <c r="DW223" s="51"/>
      <c r="DX223" s="51"/>
      <c r="DY223" s="51"/>
      <c r="DZ223" s="51"/>
      <c r="EA223" s="51"/>
      <c r="EB223" s="51"/>
      <c r="EC223" s="51"/>
      <c r="ED223" s="51"/>
      <c r="EE223" s="51"/>
      <c r="EF223" s="51"/>
      <c r="EG223" s="51"/>
      <c r="EH223" s="51"/>
      <c r="EI223" s="51"/>
      <c r="EJ223" s="51"/>
      <c r="EK223" s="51"/>
      <c r="EL223" s="51"/>
      <c r="EM223" s="51"/>
      <c r="EN223" s="51"/>
      <c r="EO223" s="51"/>
      <c r="EP223" s="51"/>
    </row>
    <row r="224" spans="1:146" s="120" customFormat="1">
      <c r="A224" s="57" t="s">
        <v>122</v>
      </c>
      <c r="B224" s="57">
        <v>10071</v>
      </c>
      <c r="C224" s="57" t="s">
        <v>392</v>
      </c>
      <c r="D224" s="57" t="s">
        <v>303</v>
      </c>
      <c r="E224" s="57" t="s">
        <v>394</v>
      </c>
      <c r="F224" s="134" t="s">
        <v>561</v>
      </c>
      <c r="G224" s="57" t="s">
        <v>126</v>
      </c>
      <c r="H224" s="59">
        <v>57.51</v>
      </c>
      <c r="I224" s="59">
        <v>600</v>
      </c>
      <c r="J224" s="48">
        <v>446.64308391298198</v>
      </c>
      <c r="K224" s="48">
        <v>59.054632675424699</v>
      </c>
      <c r="L224" s="49">
        <v>1.0268585059194</v>
      </c>
      <c r="M224" s="3" t="s">
        <v>142</v>
      </c>
      <c r="N224" s="50">
        <v>1.75366666666667E-9</v>
      </c>
      <c r="O224" s="50">
        <v>1.32633639846743E-8</v>
      </c>
      <c r="P224" s="50" t="s">
        <v>128</v>
      </c>
      <c r="Q224" s="50">
        <v>1.57846666666667E-9</v>
      </c>
      <c r="R224" s="50">
        <v>1.19382881226054E-8</v>
      </c>
      <c r="S224" s="50" t="s">
        <v>128</v>
      </c>
      <c r="T224" s="50"/>
      <c r="U224" s="50">
        <v>0</v>
      </c>
      <c r="V224" s="50"/>
      <c r="W224" s="50"/>
      <c r="X224" s="50">
        <v>0</v>
      </c>
      <c r="Y224" s="50"/>
      <c r="Z224" s="50">
        <v>6.7099999999999996E-10</v>
      </c>
      <c r="AA224" s="50">
        <v>1.6916398467433001E-9</v>
      </c>
      <c r="AB224" s="50" t="s">
        <v>128</v>
      </c>
      <c r="AC224" s="50">
        <v>1.1700000000000001E-9</v>
      </c>
      <c r="AD224" s="50">
        <v>2.9496551724137901E-9</v>
      </c>
      <c r="AE224" s="50" t="s">
        <v>128</v>
      </c>
      <c r="AF224" s="50"/>
      <c r="AG224" s="50">
        <v>0</v>
      </c>
      <c r="AH224" s="50"/>
      <c r="AI224" s="50"/>
      <c r="AJ224" s="50">
        <v>0</v>
      </c>
      <c r="AK224" s="50"/>
      <c r="AL224" s="64">
        <v>0.28797582116731901</v>
      </c>
      <c r="AM224" s="50">
        <v>2.1828483268666701</v>
      </c>
      <c r="AN224" s="50" t="s">
        <v>128</v>
      </c>
      <c r="AO224" s="50">
        <v>2.8200000000000002E-9</v>
      </c>
      <c r="AP224" s="50">
        <v>7.1094252873563202E-9</v>
      </c>
      <c r="AQ224" s="50" t="s">
        <v>128</v>
      </c>
      <c r="AR224" s="50"/>
      <c r="AS224" s="50">
        <v>0</v>
      </c>
      <c r="AT224" s="50"/>
      <c r="AU224" s="50"/>
      <c r="AV224" s="50"/>
      <c r="AW224" s="50">
        <v>7.5056666666666702E-9</v>
      </c>
      <c r="AX224" s="50">
        <v>5.67669961685824E-8</v>
      </c>
      <c r="AY224" s="50" t="s">
        <v>128</v>
      </c>
      <c r="AZ224" s="50">
        <v>4.2066666666666699E-9</v>
      </c>
      <c r="BA224" s="50">
        <v>3.1815938697318E-8</v>
      </c>
      <c r="BB224" s="50" t="s">
        <v>128</v>
      </c>
      <c r="BC224" s="50">
        <v>4.8164109827749496E-7</v>
      </c>
      <c r="BD224" s="50">
        <v>3.63829585765095E-6</v>
      </c>
      <c r="BE224" s="50" t="s">
        <v>128</v>
      </c>
      <c r="BF224" s="50">
        <v>8.38E-10</v>
      </c>
      <c r="BG224" s="50">
        <v>2.1126590038314201E-9</v>
      </c>
      <c r="BH224" s="50" t="s">
        <v>128</v>
      </c>
      <c r="BI224" s="50"/>
      <c r="BJ224" s="50"/>
      <c r="BK224" s="50">
        <v>1.7752333333333299E-7</v>
      </c>
      <c r="BL224" s="50">
        <v>1.3426477394635999E-6</v>
      </c>
      <c r="BM224" s="50" t="s">
        <v>128</v>
      </c>
      <c r="BN224" s="50">
        <v>4.3613333333333298E-8</v>
      </c>
      <c r="BO224" s="50">
        <v>3.2985716475095802E-7</v>
      </c>
      <c r="BP224" s="50" t="s">
        <v>128</v>
      </c>
      <c r="BQ224" s="50">
        <v>3.7985000000000001E-9</v>
      </c>
      <c r="BR224" s="50">
        <v>1.91525900383142E-8</v>
      </c>
      <c r="BS224" s="50" t="s">
        <v>128</v>
      </c>
      <c r="BT224" s="50"/>
      <c r="BU224" s="50"/>
      <c r="BV224" s="50"/>
      <c r="BW224" s="50"/>
      <c r="BX224" s="50"/>
      <c r="BY224" s="50"/>
      <c r="BZ224" s="50"/>
      <c r="CA224" s="50"/>
      <c r="CB224" s="50"/>
      <c r="CC224" s="50">
        <v>5.2897516790306796E-4</v>
      </c>
      <c r="CD224" s="50">
        <v>4.0105581782132497E-3</v>
      </c>
      <c r="CE224" s="50" t="s">
        <v>128</v>
      </c>
      <c r="CF224" s="57" t="s">
        <v>132</v>
      </c>
      <c r="CG224" s="60" t="s">
        <v>159</v>
      </c>
      <c r="CH224" s="61">
        <v>39356</v>
      </c>
      <c r="CI224" s="60" t="s">
        <v>132</v>
      </c>
      <c r="CJ224" s="60" t="s">
        <v>159</v>
      </c>
      <c r="CK224" s="61">
        <v>39356</v>
      </c>
      <c r="CL224" s="60" t="s">
        <v>132</v>
      </c>
      <c r="CM224" s="60" t="s">
        <v>159</v>
      </c>
      <c r="CN224" s="52">
        <v>39356</v>
      </c>
      <c r="CO224" s="60" t="s">
        <v>130</v>
      </c>
      <c r="CP224" s="60" t="s">
        <v>186</v>
      </c>
      <c r="CQ224" s="52">
        <v>32295</v>
      </c>
      <c r="CR224" s="60" t="s">
        <v>130</v>
      </c>
      <c r="CS224" s="60" t="s">
        <v>186</v>
      </c>
      <c r="CT224" s="52">
        <v>32295</v>
      </c>
      <c r="CU224" s="60" t="s">
        <v>130</v>
      </c>
      <c r="CV224" s="60" t="s">
        <v>186</v>
      </c>
      <c r="CW224" s="52">
        <v>32295</v>
      </c>
      <c r="CX224" s="60"/>
      <c r="CY224" s="60"/>
      <c r="CZ224" s="51"/>
      <c r="DA224" s="60"/>
      <c r="DB224" s="60"/>
      <c r="DC224" s="51"/>
      <c r="DD224" s="60"/>
      <c r="DE224" s="60"/>
      <c r="DF224" s="51"/>
      <c r="DG224" s="60"/>
      <c r="DH224" s="60"/>
      <c r="DI224" s="51"/>
      <c r="DJ224" s="60"/>
      <c r="DK224" s="60"/>
      <c r="DL224" s="51"/>
      <c r="DM224" s="60"/>
      <c r="DN224" s="60"/>
      <c r="DO224" s="51"/>
      <c r="DP224" s="51"/>
      <c r="DQ224" s="51"/>
      <c r="DR224" s="51"/>
      <c r="DS224" s="51"/>
      <c r="DT224" s="51"/>
      <c r="DU224" s="51"/>
      <c r="DV224" s="51"/>
      <c r="DW224" s="51"/>
      <c r="DX224" s="51"/>
      <c r="DY224" s="51"/>
      <c r="DZ224" s="51"/>
      <c r="EA224" s="51"/>
      <c r="EB224" s="51"/>
      <c r="EC224" s="51"/>
      <c r="ED224" s="51"/>
      <c r="EE224" s="51"/>
      <c r="EF224" s="51"/>
      <c r="EG224" s="51"/>
      <c r="EH224" s="51"/>
      <c r="EI224" s="51"/>
      <c r="EJ224" s="51"/>
      <c r="EK224" s="51"/>
      <c r="EL224" s="51"/>
      <c r="EM224" s="51"/>
      <c r="EN224" s="51"/>
      <c r="EO224" s="51"/>
      <c r="EP224" s="51"/>
    </row>
    <row r="225" spans="1:146" s="120" customFormat="1">
      <c r="A225" s="57" t="s">
        <v>122</v>
      </c>
      <c r="B225" s="57">
        <v>10071</v>
      </c>
      <c r="C225" s="57" t="s">
        <v>392</v>
      </c>
      <c r="D225" s="57" t="s">
        <v>303</v>
      </c>
      <c r="E225" s="57" t="s">
        <v>394</v>
      </c>
      <c r="F225" s="134" t="s">
        <v>561</v>
      </c>
      <c r="G225" s="57" t="s">
        <v>126</v>
      </c>
      <c r="H225" s="59">
        <v>57.51</v>
      </c>
      <c r="I225" s="59">
        <v>600</v>
      </c>
      <c r="J225" s="48">
        <v>446.64308391298198</v>
      </c>
      <c r="K225" s="48">
        <v>59.054632675424699</v>
      </c>
      <c r="L225" s="49">
        <v>1.0268585059194</v>
      </c>
      <c r="M225" s="3" t="s">
        <v>142</v>
      </c>
      <c r="N225" s="50">
        <v>1.75366666666667E-9</v>
      </c>
      <c r="O225" s="50">
        <v>1.32633639846743E-8</v>
      </c>
      <c r="P225" s="50" t="s">
        <v>128</v>
      </c>
      <c r="Q225" s="50">
        <v>1.57846666666667E-9</v>
      </c>
      <c r="R225" s="50">
        <v>1.19382881226054E-8</v>
      </c>
      <c r="S225" s="50" t="s">
        <v>128</v>
      </c>
      <c r="T225" s="50"/>
      <c r="U225" s="50">
        <v>0</v>
      </c>
      <c r="V225" s="50"/>
      <c r="W225" s="50"/>
      <c r="X225" s="50">
        <v>0</v>
      </c>
      <c r="Y225" s="50"/>
      <c r="Z225" s="50">
        <v>6.7099999999999996E-10</v>
      </c>
      <c r="AA225" s="50">
        <v>1.6916398467433001E-9</v>
      </c>
      <c r="AB225" s="50" t="s">
        <v>128</v>
      </c>
      <c r="AC225" s="50">
        <v>1.1700000000000001E-9</v>
      </c>
      <c r="AD225" s="50">
        <v>2.9496551724137901E-9</v>
      </c>
      <c r="AE225" s="50" t="s">
        <v>128</v>
      </c>
      <c r="AF225" s="50"/>
      <c r="AG225" s="50">
        <v>0</v>
      </c>
      <c r="AH225" s="50"/>
      <c r="AI225" s="50"/>
      <c r="AJ225" s="50">
        <v>0</v>
      </c>
      <c r="AK225" s="50"/>
      <c r="AL225" s="64">
        <v>0.28797582116731901</v>
      </c>
      <c r="AM225" s="50">
        <v>2.1828483268666701</v>
      </c>
      <c r="AN225" s="50" t="s">
        <v>128</v>
      </c>
      <c r="AO225" s="50">
        <v>2.8200000000000002E-9</v>
      </c>
      <c r="AP225" s="50">
        <v>7.1094252873563202E-9</v>
      </c>
      <c r="AQ225" s="50" t="s">
        <v>128</v>
      </c>
      <c r="AR225" s="50"/>
      <c r="AS225" s="50">
        <v>0</v>
      </c>
      <c r="AT225" s="50"/>
      <c r="AU225" s="50"/>
      <c r="AV225" s="50"/>
      <c r="AW225" s="50">
        <v>7.5056666666666702E-9</v>
      </c>
      <c r="AX225" s="50">
        <v>5.67669961685824E-8</v>
      </c>
      <c r="AY225" s="50" t="s">
        <v>128</v>
      </c>
      <c r="AZ225" s="50">
        <v>4.2066666666666699E-9</v>
      </c>
      <c r="BA225" s="50">
        <v>3.1815938697318E-8</v>
      </c>
      <c r="BB225" s="50" t="s">
        <v>128</v>
      </c>
      <c r="BC225" s="50">
        <v>4.8164109827749496E-7</v>
      </c>
      <c r="BD225" s="50">
        <v>3.63829585765095E-6</v>
      </c>
      <c r="BE225" s="50" t="s">
        <v>128</v>
      </c>
      <c r="BF225" s="50">
        <v>8.38E-10</v>
      </c>
      <c r="BG225" s="50">
        <v>2.1126590038314201E-9</v>
      </c>
      <c r="BH225" s="50" t="s">
        <v>128</v>
      </c>
      <c r="BI225" s="50"/>
      <c r="BJ225" s="50"/>
      <c r="BK225" s="50">
        <v>1.7752333333333299E-7</v>
      </c>
      <c r="BL225" s="50">
        <v>1.3426477394635999E-6</v>
      </c>
      <c r="BM225" s="50" t="s">
        <v>128</v>
      </c>
      <c r="BN225" s="50">
        <v>4.3613333333333298E-8</v>
      </c>
      <c r="BO225" s="50">
        <v>3.2985716475095802E-7</v>
      </c>
      <c r="BP225" s="50" t="s">
        <v>128</v>
      </c>
      <c r="BQ225" s="50">
        <v>3.7985000000000001E-9</v>
      </c>
      <c r="BR225" s="50">
        <v>1.91525900383142E-8</v>
      </c>
      <c r="BS225" s="50" t="s">
        <v>128</v>
      </c>
      <c r="BT225" s="50"/>
      <c r="BU225" s="50"/>
      <c r="BV225" s="50"/>
      <c r="BW225" s="50"/>
      <c r="BX225" s="50"/>
      <c r="BY225" s="50"/>
      <c r="BZ225" s="50"/>
      <c r="CA225" s="50"/>
      <c r="CB225" s="50"/>
      <c r="CC225" s="50">
        <v>5.2897516790306796E-4</v>
      </c>
      <c r="CD225" s="50">
        <v>4.0105581782132497E-3</v>
      </c>
      <c r="CE225" s="50" t="s">
        <v>128</v>
      </c>
      <c r="CF225" s="57" t="s">
        <v>132</v>
      </c>
      <c r="CG225" s="60" t="s">
        <v>159</v>
      </c>
      <c r="CH225" s="61">
        <v>39356</v>
      </c>
      <c r="CI225" s="60" t="s">
        <v>132</v>
      </c>
      <c r="CJ225" s="60" t="s">
        <v>159</v>
      </c>
      <c r="CK225" s="61">
        <v>39356</v>
      </c>
      <c r="CL225" s="60" t="s">
        <v>132</v>
      </c>
      <c r="CM225" s="60" t="s">
        <v>159</v>
      </c>
      <c r="CN225" s="52">
        <v>39356</v>
      </c>
      <c r="CO225" s="60" t="s">
        <v>130</v>
      </c>
      <c r="CP225" s="60" t="s">
        <v>186</v>
      </c>
      <c r="CQ225" s="52">
        <v>32295</v>
      </c>
      <c r="CR225" s="60" t="s">
        <v>130</v>
      </c>
      <c r="CS225" s="60" t="s">
        <v>186</v>
      </c>
      <c r="CT225" s="52">
        <v>32295</v>
      </c>
      <c r="CU225" s="60" t="s">
        <v>130</v>
      </c>
      <c r="CV225" s="60" t="s">
        <v>186</v>
      </c>
      <c r="CW225" s="52">
        <v>32295</v>
      </c>
      <c r="CX225" s="60"/>
      <c r="CY225" s="60"/>
      <c r="CZ225" s="51"/>
      <c r="DA225" s="60"/>
      <c r="DB225" s="60"/>
      <c r="DC225" s="51"/>
      <c r="DD225" s="60"/>
      <c r="DE225" s="60"/>
      <c r="DF225" s="51"/>
      <c r="DG225" s="60"/>
      <c r="DH225" s="60"/>
      <c r="DI225" s="51"/>
      <c r="DJ225" s="60"/>
      <c r="DK225" s="60"/>
      <c r="DL225" s="51"/>
      <c r="DM225" s="60"/>
      <c r="DN225" s="60"/>
      <c r="DO225" s="51"/>
      <c r="DP225" s="51"/>
      <c r="DQ225" s="51"/>
      <c r="DR225" s="51"/>
      <c r="DS225" s="51"/>
      <c r="DT225" s="51"/>
      <c r="DU225" s="51"/>
      <c r="DV225" s="51"/>
      <c r="DW225" s="51"/>
      <c r="DX225" s="51"/>
      <c r="DY225" s="51"/>
      <c r="DZ225" s="51"/>
      <c r="EA225" s="51"/>
      <c r="EB225" s="51"/>
      <c r="EC225" s="51"/>
      <c r="ED225" s="51"/>
      <c r="EE225" s="51"/>
      <c r="EF225" s="51"/>
      <c r="EG225" s="51"/>
      <c r="EH225" s="51"/>
      <c r="EI225" s="51"/>
      <c r="EJ225" s="51"/>
      <c r="EK225" s="51"/>
      <c r="EL225" s="51"/>
      <c r="EM225" s="51"/>
      <c r="EN225" s="51"/>
      <c r="EO225" s="51"/>
      <c r="EP225" s="51"/>
    </row>
    <row r="226" spans="1:146" s="120" customFormat="1">
      <c r="A226" s="130" t="s">
        <v>122</v>
      </c>
      <c r="B226" s="131">
        <v>6768</v>
      </c>
      <c r="C226" s="130" t="s">
        <v>553</v>
      </c>
      <c r="D226" s="130" t="s">
        <v>247</v>
      </c>
      <c r="E226" s="130" t="s">
        <v>136</v>
      </c>
      <c r="F226" s="132">
        <v>1</v>
      </c>
      <c r="G226" s="130" t="s">
        <v>126</v>
      </c>
      <c r="H226" s="131">
        <v>233</v>
      </c>
      <c r="I226" s="131">
        <v>2780</v>
      </c>
      <c r="J226" s="119"/>
      <c r="K226" s="122"/>
      <c r="M226" s="122"/>
      <c r="N226" s="122"/>
      <c r="P226" s="122"/>
      <c r="Q226" s="122"/>
      <c r="S226" s="122"/>
      <c r="T226" s="122"/>
      <c r="V226" s="122"/>
      <c r="W226" s="122"/>
      <c r="Y226" s="122"/>
      <c r="Z226" s="122"/>
      <c r="AB226" s="122"/>
      <c r="AC226" s="122"/>
      <c r="AE226" s="122"/>
      <c r="AF226" s="122"/>
      <c r="AH226" s="122"/>
      <c r="AJ226" s="124"/>
      <c r="AK226" s="122"/>
      <c r="AL226" s="66">
        <v>0.29866666666666702</v>
      </c>
      <c r="AN226" s="122"/>
      <c r="AO226" s="122"/>
      <c r="AQ226" s="122"/>
      <c r="AT226" s="122"/>
      <c r="AV226" s="122"/>
      <c r="AW226" s="122"/>
      <c r="AY226" s="122"/>
      <c r="AZ226" s="122"/>
      <c r="BB226" s="122"/>
      <c r="BC226" s="122"/>
      <c r="BE226" s="122"/>
      <c r="BH226" s="122"/>
      <c r="BJ226" s="122"/>
      <c r="BK226" s="122"/>
      <c r="BM226" s="122"/>
      <c r="BN226" s="122"/>
      <c r="BP226" s="122"/>
      <c r="BQ226" s="122"/>
      <c r="BR226" s="122"/>
      <c r="BS226" s="122"/>
      <c r="CF226" s="130" t="s">
        <v>130</v>
      </c>
      <c r="CG226" s="130" t="s">
        <v>138</v>
      </c>
      <c r="CH226" s="133">
        <v>29830</v>
      </c>
      <c r="CI226" s="130" t="s">
        <v>518</v>
      </c>
      <c r="CJ226" s="130" t="s">
        <v>518</v>
      </c>
      <c r="CK226" s="53"/>
      <c r="CL226" s="130" t="s">
        <v>518</v>
      </c>
      <c r="CM226" s="130" t="s">
        <v>518</v>
      </c>
      <c r="CN226" s="53"/>
      <c r="CO226" s="130" t="s">
        <v>518</v>
      </c>
      <c r="CP226" s="130" t="s">
        <v>518</v>
      </c>
      <c r="CQ226" s="53"/>
      <c r="CR226" s="130" t="s">
        <v>518</v>
      </c>
      <c r="CS226" s="130" t="s">
        <v>518</v>
      </c>
      <c r="CT226" s="53"/>
      <c r="CU226" s="130" t="s">
        <v>518</v>
      </c>
      <c r="CV226" s="130" t="s">
        <v>518</v>
      </c>
      <c r="CW226" s="53"/>
      <c r="CX226" s="130" t="s">
        <v>518</v>
      </c>
      <c r="CY226" s="130" t="s">
        <v>518</v>
      </c>
      <c r="CZ226" s="53"/>
      <c r="DA226" s="130" t="s">
        <v>518</v>
      </c>
      <c r="DB226" s="130" t="s">
        <v>518</v>
      </c>
      <c r="DC226" s="53"/>
      <c r="DD226" s="130" t="s">
        <v>518</v>
      </c>
      <c r="DE226" s="130" t="s">
        <v>518</v>
      </c>
      <c r="DF226" s="53"/>
      <c r="DG226" s="130" t="s">
        <v>518</v>
      </c>
      <c r="DH226" s="130" t="s">
        <v>518</v>
      </c>
      <c r="DI226" s="53"/>
      <c r="DJ226" s="130" t="s">
        <v>518</v>
      </c>
      <c r="DK226" s="130" t="s">
        <v>518</v>
      </c>
      <c r="DL226" s="53"/>
      <c r="DM226" s="130" t="s">
        <v>518</v>
      </c>
      <c r="DN226" s="130" t="s">
        <v>518</v>
      </c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</row>
    <row r="227" spans="1:146" s="120" customFormat="1">
      <c r="A227" s="57" t="s">
        <v>122</v>
      </c>
      <c r="B227" s="57">
        <v>2718</v>
      </c>
      <c r="C227" s="57" t="s">
        <v>263</v>
      </c>
      <c r="D227" s="57" t="s">
        <v>261</v>
      </c>
      <c r="E227" s="57" t="s">
        <v>264</v>
      </c>
      <c r="F227" s="58">
        <v>1</v>
      </c>
      <c r="G227" s="57" t="s">
        <v>126</v>
      </c>
      <c r="H227" s="59">
        <v>281.5</v>
      </c>
      <c r="I227" s="59">
        <v>2228</v>
      </c>
      <c r="J227" s="48">
        <v>3545.9838239999999</v>
      </c>
      <c r="K227" s="48">
        <v>237.86532485500001</v>
      </c>
      <c r="L227" s="49">
        <v>0.84499227301953805</v>
      </c>
      <c r="M227" s="3" t="s">
        <v>142</v>
      </c>
      <c r="N227" s="50">
        <v>5.0500000000000002E-8</v>
      </c>
      <c r="O227" s="50"/>
      <c r="P227" s="50" t="s">
        <v>129</v>
      </c>
      <c r="Q227" s="50">
        <v>5.1000000000000002E-9</v>
      </c>
      <c r="R227" s="50"/>
      <c r="S227" s="50" t="s">
        <v>129</v>
      </c>
      <c r="T227" s="50">
        <v>1.5799999999999999E-8</v>
      </c>
      <c r="U227" s="50"/>
      <c r="V227" s="50" t="s">
        <v>129</v>
      </c>
      <c r="W227" s="50">
        <v>3.3999999999999998E-9</v>
      </c>
      <c r="X227" s="50"/>
      <c r="Y227" s="50" t="s">
        <v>129</v>
      </c>
      <c r="Z227" s="50">
        <v>1.77E-8</v>
      </c>
      <c r="AA227" s="50"/>
      <c r="AB227" s="50" t="s">
        <v>129</v>
      </c>
      <c r="AC227" s="50">
        <v>2.9300000000000001E-8</v>
      </c>
      <c r="AD227" s="50"/>
      <c r="AE227" s="50" t="s">
        <v>129</v>
      </c>
      <c r="AF227" s="50">
        <v>4.0000000000000002E-9</v>
      </c>
      <c r="AG227" s="50"/>
      <c r="AH227" s="50" t="s">
        <v>129</v>
      </c>
      <c r="AI227" s="50">
        <v>3.33E-8</v>
      </c>
      <c r="AJ227" s="50"/>
      <c r="AK227" s="50" t="s">
        <v>129</v>
      </c>
      <c r="AL227" s="64">
        <v>0.31800377601971902</v>
      </c>
      <c r="AM227" s="50">
        <v>4.7467785199698698</v>
      </c>
      <c r="AN227" s="50" t="s">
        <v>128</v>
      </c>
      <c r="AO227" s="50">
        <v>2.9999999999999997E-8</v>
      </c>
      <c r="AP227" s="50"/>
      <c r="AQ227" s="50" t="s">
        <v>129</v>
      </c>
      <c r="AR227" s="50">
        <v>3E-9</v>
      </c>
      <c r="AS227" s="50"/>
      <c r="AT227" s="50" t="s">
        <v>129</v>
      </c>
      <c r="AU227" s="50">
        <v>1.642E-7</v>
      </c>
      <c r="AV227" s="50" t="s">
        <v>129</v>
      </c>
      <c r="AW227" s="50">
        <v>2.8970000000000001E-7</v>
      </c>
      <c r="AX227" s="50"/>
      <c r="AY227" s="50" t="s">
        <v>129</v>
      </c>
      <c r="AZ227" s="50">
        <v>2.2630000000000001E-7</v>
      </c>
      <c r="BA227" s="50"/>
      <c r="BB227" s="50" t="s">
        <v>129</v>
      </c>
      <c r="BC227" s="50">
        <v>1.46362443726667E-6</v>
      </c>
      <c r="BD227" s="50"/>
      <c r="BE227" s="50" t="s">
        <v>128</v>
      </c>
      <c r="BF227" s="50">
        <v>2.1000000000000002E-9</v>
      </c>
      <c r="BG227" s="50"/>
      <c r="BH227" s="50" t="s">
        <v>129</v>
      </c>
      <c r="BI227" s="50">
        <v>2.7242598060249999E-4</v>
      </c>
      <c r="BJ227" s="50" t="s">
        <v>128</v>
      </c>
      <c r="BK227" s="50">
        <v>4.453E-7</v>
      </c>
      <c r="BL227" s="50"/>
      <c r="BM227" s="50" t="s">
        <v>129</v>
      </c>
      <c r="BN227" s="50">
        <v>3.0079999999999999E-7</v>
      </c>
      <c r="BO227" s="50"/>
      <c r="BP227" s="50" t="s">
        <v>129</v>
      </c>
      <c r="BQ227" s="50">
        <v>2.3550000000000001E-7</v>
      </c>
      <c r="BR227" s="50"/>
      <c r="BS227" s="50" t="s">
        <v>129</v>
      </c>
      <c r="BT227" s="50"/>
      <c r="BU227" s="50"/>
      <c r="BV227" s="50"/>
      <c r="BW227" s="50"/>
      <c r="BX227" s="50"/>
      <c r="BY227" s="50"/>
      <c r="BZ227" s="50"/>
      <c r="CA227" s="50"/>
      <c r="CB227" s="50"/>
      <c r="CC227" s="50">
        <v>5.7337140068221704E-4</v>
      </c>
      <c r="CD227" s="50">
        <v>8.5492368757768503E-3</v>
      </c>
      <c r="CE227" s="50" t="s">
        <v>128</v>
      </c>
      <c r="CF227" s="57" t="s">
        <v>152</v>
      </c>
      <c r="CG227" s="60" t="s">
        <v>178</v>
      </c>
      <c r="CH227" s="61">
        <v>38473</v>
      </c>
      <c r="CI227" s="60" t="s">
        <v>130</v>
      </c>
      <c r="CJ227" s="60" t="s">
        <v>131</v>
      </c>
      <c r="CK227" s="61">
        <v>37408</v>
      </c>
      <c r="CL227" s="60" t="s">
        <v>132</v>
      </c>
      <c r="CM227" s="60" t="s">
        <v>133</v>
      </c>
      <c r="CN227" s="52">
        <v>39934</v>
      </c>
      <c r="CO227" s="60"/>
      <c r="CP227" s="60"/>
      <c r="CQ227" s="51"/>
      <c r="CR227" s="60"/>
      <c r="CS227" s="60"/>
      <c r="CT227" s="51"/>
      <c r="CU227" s="60"/>
      <c r="CV227" s="60"/>
      <c r="CW227" s="51"/>
      <c r="CX227" s="60"/>
      <c r="CY227" s="60"/>
      <c r="CZ227" s="51"/>
      <c r="DA227" s="60"/>
      <c r="DB227" s="60"/>
      <c r="DC227" s="51"/>
      <c r="DD227" s="60"/>
      <c r="DE227" s="60"/>
      <c r="DF227" s="51"/>
      <c r="DG227" s="60"/>
      <c r="DH227" s="60"/>
      <c r="DI227" s="51"/>
      <c r="DJ227" s="60"/>
      <c r="DK227" s="60"/>
      <c r="DL227" s="51"/>
      <c r="DM227" s="60"/>
      <c r="DN227" s="60"/>
      <c r="DO227" s="51"/>
      <c r="DP227" s="51"/>
      <c r="DQ227" s="51"/>
      <c r="DR227" s="51"/>
      <c r="DS227" s="51"/>
      <c r="DT227" s="51"/>
      <c r="DU227" s="51"/>
      <c r="DV227" s="51"/>
      <c r="DW227" s="51"/>
      <c r="DX227" s="51"/>
      <c r="DY227" s="51"/>
      <c r="DZ227" s="51"/>
      <c r="EA227" s="51"/>
      <c r="EB227" s="51"/>
      <c r="EC227" s="51"/>
      <c r="ED227" s="51"/>
      <c r="EE227" s="51"/>
      <c r="EF227" s="51"/>
      <c r="EG227" s="51"/>
      <c r="EH227" s="51"/>
      <c r="EI227" s="51"/>
      <c r="EJ227" s="51"/>
      <c r="EK227" s="51"/>
      <c r="EL227" s="51"/>
      <c r="EM227" s="51"/>
      <c r="EN227" s="51"/>
      <c r="EO227" s="51"/>
      <c r="EP227" s="51"/>
    </row>
    <row r="228" spans="1:146" s="120" customFormat="1">
      <c r="A228" s="57" t="s">
        <v>122</v>
      </c>
      <c r="B228" s="57">
        <v>2718</v>
      </c>
      <c r="C228" s="57" t="s">
        <v>263</v>
      </c>
      <c r="D228" s="57" t="s">
        <v>261</v>
      </c>
      <c r="E228" s="57" t="s">
        <v>265</v>
      </c>
      <c r="F228" s="58">
        <v>1</v>
      </c>
      <c r="G228" s="57" t="s">
        <v>126</v>
      </c>
      <c r="H228" s="59">
        <v>297.3</v>
      </c>
      <c r="I228" s="59">
        <v>2380</v>
      </c>
      <c r="J228" s="48">
        <v>5629.3577210000003</v>
      </c>
      <c r="K228" s="48">
        <v>531.53302752313505</v>
      </c>
      <c r="L228" s="49">
        <v>1.78786756650903</v>
      </c>
      <c r="M228" s="3" t="s">
        <v>142</v>
      </c>
      <c r="N228" s="50">
        <v>5.0500000000000002E-8</v>
      </c>
      <c r="O228" s="50"/>
      <c r="P228" s="50" t="s">
        <v>129</v>
      </c>
      <c r="Q228" s="50">
        <v>5.1000000000000002E-9</v>
      </c>
      <c r="R228" s="50"/>
      <c r="S228" s="50" t="s">
        <v>129</v>
      </c>
      <c r="T228" s="50">
        <v>1.5799999999999999E-8</v>
      </c>
      <c r="U228" s="50"/>
      <c r="V228" s="50" t="s">
        <v>129</v>
      </c>
      <c r="W228" s="50">
        <v>3.3999999999999998E-9</v>
      </c>
      <c r="X228" s="50"/>
      <c r="Y228" s="50" t="s">
        <v>129</v>
      </c>
      <c r="Z228" s="50">
        <v>1.77E-8</v>
      </c>
      <c r="AA228" s="50"/>
      <c r="AB228" s="50" t="s">
        <v>129</v>
      </c>
      <c r="AC228" s="50">
        <v>2.9300000000000001E-8</v>
      </c>
      <c r="AD228" s="50"/>
      <c r="AE228" s="50" t="s">
        <v>129</v>
      </c>
      <c r="AF228" s="50">
        <v>4.0000000000000002E-9</v>
      </c>
      <c r="AG228" s="50"/>
      <c r="AH228" s="50" t="s">
        <v>129</v>
      </c>
      <c r="AI228" s="50">
        <v>3.33E-8</v>
      </c>
      <c r="AJ228" s="50"/>
      <c r="AK228" s="50" t="s">
        <v>129</v>
      </c>
      <c r="AL228" s="64">
        <v>0.31800377601971902</v>
      </c>
      <c r="AM228" s="50">
        <v>3.3679130348411701</v>
      </c>
      <c r="AN228" s="50" t="s">
        <v>128</v>
      </c>
      <c r="AO228" s="50">
        <v>2.9999999999999997E-8</v>
      </c>
      <c r="AP228" s="50"/>
      <c r="AQ228" s="50" t="s">
        <v>129</v>
      </c>
      <c r="AR228" s="50">
        <v>3E-9</v>
      </c>
      <c r="AS228" s="50"/>
      <c r="AT228" s="50" t="s">
        <v>129</v>
      </c>
      <c r="AU228" s="50">
        <v>1.642E-7</v>
      </c>
      <c r="AV228" s="50" t="s">
        <v>129</v>
      </c>
      <c r="AW228" s="50">
        <v>2.8970000000000001E-7</v>
      </c>
      <c r="AX228" s="50"/>
      <c r="AY228" s="50" t="s">
        <v>129</v>
      </c>
      <c r="AZ228" s="50">
        <v>2.2630000000000001E-7</v>
      </c>
      <c r="BA228" s="50"/>
      <c r="BB228" s="50" t="s">
        <v>129</v>
      </c>
      <c r="BC228" s="50">
        <v>1.46362443726667E-6</v>
      </c>
      <c r="BD228" s="50"/>
      <c r="BE228" s="50" t="s">
        <v>128</v>
      </c>
      <c r="BF228" s="50">
        <v>2.1000000000000002E-9</v>
      </c>
      <c r="BG228" s="50"/>
      <c r="BH228" s="50" t="s">
        <v>129</v>
      </c>
      <c r="BI228" s="50">
        <v>2.7242598060249999E-4</v>
      </c>
      <c r="BJ228" s="50" t="s">
        <v>128</v>
      </c>
      <c r="BK228" s="50">
        <v>4.453E-7</v>
      </c>
      <c r="BL228" s="50"/>
      <c r="BM228" s="50" t="s">
        <v>129</v>
      </c>
      <c r="BN228" s="50">
        <v>3.0079999999999999E-7</v>
      </c>
      <c r="BO228" s="50"/>
      <c r="BP228" s="50" t="s">
        <v>129</v>
      </c>
      <c r="BQ228" s="50">
        <v>2.3550000000000001E-7</v>
      </c>
      <c r="BR228" s="50"/>
      <c r="BS228" s="50" t="s">
        <v>129</v>
      </c>
      <c r="BT228" s="50"/>
      <c r="BU228" s="50"/>
      <c r="BV228" s="50"/>
      <c r="BW228" s="50"/>
      <c r="BX228" s="50"/>
      <c r="BY228" s="50"/>
      <c r="BZ228" s="50"/>
      <c r="CA228" s="50"/>
      <c r="CB228" s="50"/>
      <c r="CC228" s="50">
        <v>5.7337140068221704E-4</v>
      </c>
      <c r="CD228" s="50">
        <v>6.0724593850201196E-3</v>
      </c>
      <c r="CE228" s="50" t="s">
        <v>128</v>
      </c>
      <c r="CF228" s="57" t="s">
        <v>152</v>
      </c>
      <c r="CG228" s="60" t="s">
        <v>178</v>
      </c>
      <c r="CH228" s="61">
        <v>38869</v>
      </c>
      <c r="CI228" s="60" t="s">
        <v>130</v>
      </c>
      <c r="CJ228" s="60" t="s">
        <v>131</v>
      </c>
      <c r="CK228" s="52">
        <v>36192</v>
      </c>
      <c r="CL228" s="60" t="s">
        <v>132</v>
      </c>
      <c r="CM228" s="60" t="s">
        <v>133</v>
      </c>
      <c r="CN228" s="52">
        <v>39904</v>
      </c>
      <c r="CO228" s="60"/>
      <c r="CP228" s="60"/>
      <c r="CQ228" s="51"/>
      <c r="CR228" s="60"/>
      <c r="CS228" s="60"/>
      <c r="CT228" s="51"/>
      <c r="CU228" s="60"/>
      <c r="CV228" s="60"/>
      <c r="CW228" s="51"/>
      <c r="CX228" s="60"/>
      <c r="CY228" s="60"/>
      <c r="CZ228" s="51"/>
      <c r="DA228" s="60"/>
      <c r="DB228" s="60"/>
      <c r="DC228" s="51"/>
      <c r="DD228" s="60"/>
      <c r="DE228" s="60"/>
      <c r="DF228" s="51"/>
      <c r="DG228" s="60"/>
      <c r="DH228" s="60"/>
      <c r="DI228" s="51"/>
      <c r="DJ228" s="60"/>
      <c r="DK228" s="60"/>
      <c r="DL228" s="51"/>
      <c r="DM228" s="60"/>
      <c r="DN228" s="60"/>
      <c r="DO228" s="51"/>
      <c r="DP228" s="51"/>
      <c r="DQ228" s="51"/>
      <c r="DR228" s="51"/>
      <c r="DS228" s="51"/>
      <c r="DT228" s="51"/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</row>
    <row r="229" spans="1:146" s="120" customFormat="1">
      <c r="A229" s="130" t="s">
        <v>122</v>
      </c>
      <c r="B229" s="131">
        <v>1393</v>
      </c>
      <c r="C229" s="130" t="s">
        <v>240</v>
      </c>
      <c r="D229" s="130" t="s">
        <v>124</v>
      </c>
      <c r="E229" s="130" t="s">
        <v>125</v>
      </c>
      <c r="F229" s="132">
        <v>1</v>
      </c>
      <c r="G229" s="130" t="s">
        <v>126</v>
      </c>
      <c r="H229" s="131">
        <v>580</v>
      </c>
      <c r="I229" s="131">
        <v>5761</v>
      </c>
      <c r="J229" s="119"/>
      <c r="AJ229" s="124"/>
      <c r="AK229" s="122"/>
      <c r="AL229" s="66">
        <v>0.34066666666666701</v>
      </c>
      <c r="BF229" s="122"/>
      <c r="BG229" s="122"/>
      <c r="BZ229" s="122"/>
      <c r="CA229" s="122"/>
      <c r="CB229" s="122"/>
      <c r="CF229" s="130" t="s">
        <v>130</v>
      </c>
      <c r="CG229" s="130" t="s">
        <v>241</v>
      </c>
      <c r="CH229" s="136"/>
      <c r="CI229" s="130" t="s">
        <v>518</v>
      </c>
      <c r="CJ229" s="130" t="s">
        <v>518</v>
      </c>
      <c r="CK229" s="136"/>
      <c r="CL229" s="130" t="s">
        <v>518</v>
      </c>
      <c r="CM229" s="130" t="s">
        <v>518</v>
      </c>
      <c r="CN229" s="53"/>
      <c r="CO229" s="130" t="s">
        <v>518</v>
      </c>
      <c r="CP229" s="130" t="s">
        <v>518</v>
      </c>
      <c r="CQ229" s="53"/>
      <c r="CR229" s="130" t="s">
        <v>518</v>
      </c>
      <c r="CS229" s="130" t="s">
        <v>518</v>
      </c>
      <c r="CT229" s="53"/>
      <c r="CU229" s="130" t="s">
        <v>518</v>
      </c>
      <c r="CV229" s="130" t="s">
        <v>518</v>
      </c>
      <c r="CW229" s="53"/>
      <c r="CX229" s="130" t="s">
        <v>518</v>
      </c>
      <c r="CY229" s="130" t="s">
        <v>518</v>
      </c>
      <c r="CZ229" s="53"/>
      <c r="DA229" s="130" t="s">
        <v>518</v>
      </c>
      <c r="DB229" s="130" t="s">
        <v>518</v>
      </c>
      <c r="DC229" s="53"/>
      <c r="DD229" s="130" t="s">
        <v>518</v>
      </c>
      <c r="DE229" s="130" t="s">
        <v>518</v>
      </c>
      <c r="DF229" s="53"/>
      <c r="DG229" s="130" t="s">
        <v>518</v>
      </c>
      <c r="DH229" s="130" t="s">
        <v>518</v>
      </c>
      <c r="DI229" s="53"/>
      <c r="DJ229" s="130" t="s">
        <v>518</v>
      </c>
      <c r="DK229" s="130" t="s">
        <v>518</v>
      </c>
      <c r="DL229" s="53"/>
      <c r="DM229" s="130" t="s">
        <v>518</v>
      </c>
      <c r="DN229" s="130" t="s">
        <v>518</v>
      </c>
      <c r="DO229" s="53"/>
      <c r="DP229" s="53"/>
      <c r="DQ229" s="53"/>
      <c r="DR229" s="53"/>
      <c r="DS229" s="53"/>
      <c r="DT229" s="53"/>
      <c r="DU229" s="53"/>
      <c r="DV229" s="53"/>
      <c r="DW229" s="53"/>
      <c r="DX229" s="53"/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/>
      <c r="EL229" s="53"/>
      <c r="EM229" s="53"/>
      <c r="EN229" s="53"/>
      <c r="EO229" s="53"/>
      <c r="EP229" s="53"/>
    </row>
    <row r="230" spans="1:146" s="120" customFormat="1">
      <c r="A230" s="130" t="s">
        <v>122</v>
      </c>
      <c r="B230" s="131">
        <v>2324</v>
      </c>
      <c r="C230" s="130" t="s">
        <v>253</v>
      </c>
      <c r="D230" s="130" t="s">
        <v>254</v>
      </c>
      <c r="E230" s="130" t="s">
        <v>174</v>
      </c>
      <c r="F230" s="132">
        <v>1</v>
      </c>
      <c r="G230" s="130" t="s">
        <v>126</v>
      </c>
      <c r="H230" s="131">
        <v>111</v>
      </c>
      <c r="I230" s="131">
        <v>1237</v>
      </c>
      <c r="J230" s="119"/>
      <c r="K230" s="122"/>
      <c r="M230" s="122"/>
      <c r="N230" s="122"/>
      <c r="P230" s="122"/>
      <c r="Q230" s="122"/>
      <c r="S230" s="122"/>
      <c r="T230" s="122"/>
      <c r="V230" s="122"/>
      <c r="W230" s="122"/>
      <c r="Y230" s="122"/>
      <c r="Z230" s="122"/>
      <c r="AB230" s="122"/>
      <c r="AC230" s="122"/>
      <c r="AE230" s="122"/>
      <c r="AF230" s="122"/>
      <c r="AH230" s="122"/>
      <c r="AJ230" s="124"/>
      <c r="AK230" s="122"/>
      <c r="AL230" s="66">
        <v>0.350333333333333</v>
      </c>
      <c r="AN230" s="122"/>
      <c r="AO230" s="122"/>
      <c r="AQ230" s="122"/>
      <c r="AR230" s="122"/>
      <c r="AS230" s="122"/>
      <c r="AT230" s="122"/>
      <c r="AV230" s="122"/>
      <c r="AW230" s="122"/>
      <c r="AY230" s="122"/>
      <c r="AZ230" s="122"/>
      <c r="BA230" s="122"/>
      <c r="BB230" s="122"/>
      <c r="BC230" s="122"/>
      <c r="BE230" s="122"/>
      <c r="BF230" s="122"/>
      <c r="BG230" s="122"/>
      <c r="BH230" s="122"/>
      <c r="BJ230" s="122"/>
      <c r="BK230" s="122"/>
      <c r="BM230" s="122"/>
      <c r="BN230" s="122"/>
      <c r="BP230" s="122"/>
      <c r="BZ230" s="122"/>
      <c r="CA230" s="122"/>
      <c r="CB230" s="122"/>
      <c r="CF230" s="130" t="s">
        <v>130</v>
      </c>
      <c r="CG230" s="130" t="s">
        <v>186</v>
      </c>
      <c r="CH230" s="133">
        <v>39845</v>
      </c>
      <c r="CI230" s="130" t="s">
        <v>132</v>
      </c>
      <c r="CJ230" s="130" t="s">
        <v>255</v>
      </c>
      <c r="CK230" s="133">
        <v>27942</v>
      </c>
      <c r="CL230" s="130" t="s">
        <v>518</v>
      </c>
      <c r="CM230" s="130" t="s">
        <v>518</v>
      </c>
      <c r="CN230" s="53"/>
      <c r="CO230" s="130" t="s">
        <v>518</v>
      </c>
      <c r="CP230" s="130" t="s">
        <v>518</v>
      </c>
      <c r="CQ230" s="53"/>
      <c r="CR230" s="130" t="s">
        <v>518</v>
      </c>
      <c r="CS230" s="130" t="s">
        <v>518</v>
      </c>
      <c r="CT230" s="53"/>
      <c r="CU230" s="130" t="s">
        <v>518</v>
      </c>
      <c r="CV230" s="130" t="s">
        <v>518</v>
      </c>
      <c r="CW230" s="53"/>
      <c r="CX230" s="130" t="s">
        <v>518</v>
      </c>
      <c r="CY230" s="130" t="s">
        <v>518</v>
      </c>
      <c r="CZ230" s="53"/>
      <c r="DA230" s="130" t="s">
        <v>518</v>
      </c>
      <c r="DB230" s="130" t="s">
        <v>518</v>
      </c>
      <c r="DC230" s="53"/>
      <c r="DD230" s="130" t="s">
        <v>518</v>
      </c>
      <c r="DE230" s="130" t="s">
        <v>518</v>
      </c>
      <c r="DF230" s="53"/>
      <c r="DG230" s="130" t="s">
        <v>518</v>
      </c>
      <c r="DH230" s="130" t="s">
        <v>518</v>
      </c>
      <c r="DI230" s="53"/>
      <c r="DJ230" s="130" t="s">
        <v>518</v>
      </c>
      <c r="DK230" s="130" t="s">
        <v>518</v>
      </c>
      <c r="DL230" s="53"/>
      <c r="DM230" s="130" t="s">
        <v>518</v>
      </c>
      <c r="DN230" s="130" t="s">
        <v>518</v>
      </c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</row>
    <row r="231" spans="1:146" s="120" customFormat="1">
      <c r="A231" s="57" t="s">
        <v>122</v>
      </c>
      <c r="B231" s="57">
        <v>1241</v>
      </c>
      <c r="C231" s="57" t="s">
        <v>230</v>
      </c>
      <c r="D231" s="57" t="s">
        <v>231</v>
      </c>
      <c r="E231" s="57" t="s">
        <v>158</v>
      </c>
      <c r="F231" s="58">
        <v>1</v>
      </c>
      <c r="G231" s="57" t="s">
        <v>126</v>
      </c>
      <c r="H231" s="59">
        <v>685</v>
      </c>
      <c r="I231" s="59">
        <v>7700</v>
      </c>
      <c r="J231" s="48">
        <v>6759.8</v>
      </c>
      <c r="K231" s="48">
        <v>685.57868075554097</v>
      </c>
      <c r="L231" s="49">
        <v>1.0008447894241499</v>
      </c>
      <c r="M231" s="3" t="s">
        <v>137</v>
      </c>
      <c r="N231" s="50">
        <v>5.4275619010000002E-8</v>
      </c>
      <c r="O231" s="50">
        <v>5.3498639923829595E-7</v>
      </c>
      <c r="P231" s="50" t="s">
        <v>129</v>
      </c>
      <c r="Q231" s="50">
        <v>5.4275619010000002E-8</v>
      </c>
      <c r="R231" s="50">
        <v>5.3498639923829595E-7</v>
      </c>
      <c r="S231" s="50" t="s">
        <v>129</v>
      </c>
      <c r="T231" s="50">
        <v>5.4275619010000002E-8</v>
      </c>
      <c r="U231" s="50">
        <v>5.3498639923829595E-7</v>
      </c>
      <c r="V231" s="50" t="s">
        <v>129</v>
      </c>
      <c r="W231" s="50">
        <v>5.4275619010000002E-8</v>
      </c>
      <c r="X231" s="50">
        <v>5.3498639923829595E-7</v>
      </c>
      <c r="Y231" s="50" t="s">
        <v>129</v>
      </c>
      <c r="Z231" s="50">
        <v>5.4275619010000002E-8</v>
      </c>
      <c r="AA231" s="50">
        <v>5.3498639923829595E-7</v>
      </c>
      <c r="AB231" s="50" t="s">
        <v>129</v>
      </c>
      <c r="AC231" s="50">
        <v>5.4275619010000002E-8</v>
      </c>
      <c r="AD231" s="50">
        <v>5.3498639923829595E-7</v>
      </c>
      <c r="AE231" s="50" t="s">
        <v>129</v>
      </c>
      <c r="AF231" s="50">
        <v>5.4275619010000002E-8</v>
      </c>
      <c r="AG231" s="50">
        <v>5.3498639923829595E-7</v>
      </c>
      <c r="AH231" s="50" t="s">
        <v>129</v>
      </c>
      <c r="AI231" s="50">
        <v>5.4275619010000002E-8</v>
      </c>
      <c r="AJ231" s="50">
        <v>5.3498639923829595E-7</v>
      </c>
      <c r="AK231" s="50" t="s">
        <v>129</v>
      </c>
      <c r="AL231" s="64">
        <v>0.35375057691663497</v>
      </c>
      <c r="AM231" s="50">
        <v>3.4985854423424501</v>
      </c>
      <c r="AN231" s="50" t="s">
        <v>128</v>
      </c>
      <c r="AO231" s="50">
        <v>5.4275619010000002E-8</v>
      </c>
      <c r="AP231" s="50">
        <v>5.3498639923829595E-7</v>
      </c>
      <c r="AQ231" s="50" t="s">
        <v>129</v>
      </c>
      <c r="AR231" s="50">
        <v>5.4275619010000002E-8</v>
      </c>
      <c r="AS231" s="50">
        <v>5.3498639923829595E-7</v>
      </c>
      <c r="AT231" s="50" t="s">
        <v>129</v>
      </c>
      <c r="AU231" s="50">
        <v>7.5057737803000006E-5</v>
      </c>
      <c r="AV231" s="50" t="s">
        <v>129</v>
      </c>
      <c r="AW231" s="50">
        <v>5.3072827829999997E-8</v>
      </c>
      <c r="AX231" s="50">
        <v>5.2313067222567097E-7</v>
      </c>
      <c r="AY231" s="50" t="s">
        <v>129</v>
      </c>
      <c r="AZ231" s="50">
        <v>5.4275619010000002E-8</v>
      </c>
      <c r="BA231" s="50">
        <v>5.3498639923829595E-7</v>
      </c>
      <c r="BB231" s="50" t="s">
        <v>129</v>
      </c>
      <c r="BC231" s="50">
        <v>1.1400000000000001E-6</v>
      </c>
      <c r="BD231" s="50">
        <v>1.1236804043069299E-5</v>
      </c>
      <c r="BE231" s="50" t="s">
        <v>129</v>
      </c>
      <c r="BF231" s="50">
        <v>5.4275619010000002E-8</v>
      </c>
      <c r="BG231" s="50">
        <v>5.3498639923829595E-7</v>
      </c>
      <c r="BH231" s="50" t="s">
        <v>129</v>
      </c>
      <c r="BI231" s="50">
        <v>2.7999999999999998E-4</v>
      </c>
      <c r="BJ231" s="50" t="s">
        <v>129</v>
      </c>
      <c r="BK231" s="50">
        <v>1.7093153437666699E-7</v>
      </c>
      <c r="BL231" s="50">
        <v>1.68484575137874E-6</v>
      </c>
      <c r="BM231" s="50" t="s">
        <v>128</v>
      </c>
      <c r="BN231" s="50">
        <v>7.1740912113999999E-8</v>
      </c>
      <c r="BO231" s="50">
        <v>7.0713909762813605E-7</v>
      </c>
      <c r="BP231" s="50" t="s">
        <v>128</v>
      </c>
      <c r="BQ231" s="50">
        <v>5.9091542736333302E-8</v>
      </c>
      <c r="BR231" s="50">
        <v>5.8245621607967798E-7</v>
      </c>
      <c r="BS231" s="50" t="s">
        <v>128</v>
      </c>
      <c r="BT231" s="50"/>
      <c r="BU231" s="50"/>
      <c r="BV231" s="50"/>
      <c r="BW231" s="50"/>
      <c r="BX231" s="50"/>
      <c r="BY231" s="50"/>
      <c r="BZ231" s="50"/>
      <c r="CA231" s="50"/>
      <c r="CB231" s="50"/>
      <c r="CC231" s="50">
        <v>9.3475502940450997E-4</v>
      </c>
      <c r="CD231" s="50">
        <v>9.2447067268011801E-3</v>
      </c>
      <c r="CE231" s="50" t="s">
        <v>128</v>
      </c>
      <c r="CF231" s="57" t="s">
        <v>130</v>
      </c>
      <c r="CG231" s="60" t="s">
        <v>138</v>
      </c>
      <c r="CH231" s="61">
        <v>28185</v>
      </c>
      <c r="CI231" s="60"/>
      <c r="CJ231" s="60"/>
      <c r="CK231" s="60"/>
      <c r="CL231" s="60"/>
      <c r="CM231" s="60"/>
      <c r="CN231" s="51"/>
      <c r="CO231" s="60"/>
      <c r="CP231" s="60"/>
      <c r="CQ231" s="51"/>
      <c r="CR231" s="60"/>
      <c r="CS231" s="60"/>
      <c r="CT231" s="51"/>
      <c r="CU231" s="60"/>
      <c r="CV231" s="60"/>
      <c r="CW231" s="51"/>
      <c r="CX231" s="60"/>
      <c r="CY231" s="60"/>
      <c r="CZ231" s="51"/>
      <c r="DA231" s="60"/>
      <c r="DB231" s="60"/>
      <c r="DC231" s="51"/>
      <c r="DD231" s="60"/>
      <c r="DE231" s="60"/>
      <c r="DF231" s="51"/>
      <c r="DG231" s="60"/>
      <c r="DH231" s="60"/>
      <c r="DI231" s="51"/>
      <c r="DJ231" s="60"/>
      <c r="DK231" s="60"/>
      <c r="DL231" s="51"/>
      <c r="DM231" s="60"/>
      <c r="DN231" s="60"/>
      <c r="DO231" s="51"/>
      <c r="DP231" s="51"/>
      <c r="DQ231" s="51"/>
      <c r="DR231" s="51"/>
      <c r="DS231" s="51"/>
      <c r="DT231" s="51"/>
      <c r="DU231" s="51"/>
      <c r="DV231" s="51"/>
      <c r="DW231" s="51"/>
      <c r="DX231" s="51"/>
      <c r="DY231" s="51"/>
      <c r="DZ231" s="51"/>
      <c r="EA231" s="51"/>
      <c r="EB231" s="51"/>
      <c r="EC231" s="51"/>
      <c r="ED231" s="51"/>
      <c r="EE231" s="51"/>
      <c r="EF231" s="51"/>
      <c r="EG231" s="51"/>
      <c r="EH231" s="51"/>
      <c r="EI231" s="51"/>
      <c r="EJ231" s="51"/>
      <c r="EK231" s="51"/>
      <c r="EL231" s="51"/>
      <c r="EM231" s="51"/>
      <c r="EN231" s="51"/>
      <c r="EO231" s="51"/>
      <c r="EP231" s="51"/>
    </row>
    <row r="232" spans="1:146" s="120" customFormat="1">
      <c r="A232" s="57" t="s">
        <v>122</v>
      </c>
      <c r="B232" s="57">
        <v>54081</v>
      </c>
      <c r="C232" s="57" t="s">
        <v>462</v>
      </c>
      <c r="D232" s="57" t="s">
        <v>303</v>
      </c>
      <c r="E232" s="57" t="s">
        <v>394</v>
      </c>
      <c r="F232" s="58">
        <v>2</v>
      </c>
      <c r="G232" s="57" t="s">
        <v>126</v>
      </c>
      <c r="H232" s="59">
        <v>57.4</v>
      </c>
      <c r="I232" s="59">
        <v>750</v>
      </c>
      <c r="J232" s="48">
        <v>858.70370370370404</v>
      </c>
      <c r="K232" s="48">
        <v>61.145821117951797</v>
      </c>
      <c r="L232" s="49">
        <v>1.06525820762982</v>
      </c>
      <c r="M232" s="3" t="s">
        <v>142</v>
      </c>
      <c r="N232" s="50">
        <v>2.4409311911666699E-9</v>
      </c>
      <c r="O232" s="50">
        <v>3.4279311586925999E-8</v>
      </c>
      <c r="P232" s="50" t="s">
        <v>128</v>
      </c>
      <c r="Q232" s="50">
        <v>1.3009349808200001E-9</v>
      </c>
      <c r="R232" s="50">
        <v>1.8269730717212801E-8</v>
      </c>
      <c r="S232" s="50" t="s">
        <v>128</v>
      </c>
      <c r="T232" s="50"/>
      <c r="U232" s="50"/>
      <c r="V232" s="50"/>
      <c r="W232" s="50">
        <v>7.0756729348000001E-10</v>
      </c>
      <c r="X232" s="50">
        <v>3.3122495504575602E-9</v>
      </c>
      <c r="Y232" s="50" t="s">
        <v>128</v>
      </c>
      <c r="Z232" s="50"/>
      <c r="AA232" s="50"/>
      <c r="AB232" s="50"/>
      <c r="AC232" s="50">
        <v>1.7689182337000001E-9</v>
      </c>
      <c r="AD232" s="50">
        <v>8.2806238761438902E-9</v>
      </c>
      <c r="AE232" s="50" t="s">
        <v>128</v>
      </c>
      <c r="AF232" s="50">
        <v>3.8916201141000001E-10</v>
      </c>
      <c r="AG232" s="50">
        <v>1.82173725273293E-9</v>
      </c>
      <c r="AH232" s="50" t="s">
        <v>128</v>
      </c>
      <c r="AI232" s="50"/>
      <c r="AJ232" s="50"/>
      <c r="AK232" s="50"/>
      <c r="AL232" s="64">
        <v>0.380756799667269</v>
      </c>
      <c r="AM232" s="50">
        <v>5.34717284201556</v>
      </c>
      <c r="AN232" s="50" t="s">
        <v>128</v>
      </c>
      <c r="AO232" s="50">
        <v>2.3824878510500002E-9</v>
      </c>
      <c r="AP232" s="50">
        <v>2.2305706853122099E-8</v>
      </c>
      <c r="AQ232" s="50" t="s">
        <v>128</v>
      </c>
      <c r="AR232" s="50"/>
      <c r="AS232" s="50"/>
      <c r="AT232" s="50"/>
      <c r="AU232" s="50"/>
      <c r="AV232" s="50"/>
      <c r="AW232" s="50">
        <v>3.3087486302999999E-9</v>
      </c>
      <c r="AX232" s="50">
        <v>4.6466539356505802E-8</v>
      </c>
      <c r="AY232" s="50" t="s">
        <v>128</v>
      </c>
      <c r="AZ232" s="50">
        <v>3.6810023255999999E-9</v>
      </c>
      <c r="BA232" s="50">
        <v>5.16942985234794E-8</v>
      </c>
      <c r="BB232" s="50" t="s">
        <v>128</v>
      </c>
      <c r="BC232" s="50"/>
      <c r="BD232" s="50"/>
      <c r="BE232" s="50"/>
      <c r="BF232" s="50"/>
      <c r="BG232" s="50"/>
      <c r="BH232" s="50"/>
      <c r="BI232" s="50"/>
      <c r="BJ232" s="50"/>
      <c r="BK232" s="50">
        <v>1.35089952627E-7</v>
      </c>
      <c r="BL232" s="50">
        <v>1.8971409743634301E-6</v>
      </c>
      <c r="BM232" s="50" t="s">
        <v>128</v>
      </c>
      <c r="BN232" s="50">
        <v>1.043621325215E-8</v>
      </c>
      <c r="BO232" s="50">
        <v>9.7707576286919203E-8</v>
      </c>
      <c r="BP232" s="50" t="s">
        <v>128</v>
      </c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>
        <v>2.06059132583043E-3</v>
      </c>
      <c r="CD232" s="50">
        <v>2.8937993978313498E-2</v>
      </c>
      <c r="CE232" s="50" t="s">
        <v>128</v>
      </c>
      <c r="CF232" s="57" t="s">
        <v>132</v>
      </c>
      <c r="CG232" s="60" t="s">
        <v>159</v>
      </c>
      <c r="CH232" s="61">
        <v>33725</v>
      </c>
      <c r="CI232" s="60" t="s">
        <v>132</v>
      </c>
      <c r="CJ232" s="60" t="s">
        <v>159</v>
      </c>
      <c r="CK232" s="61">
        <v>33725</v>
      </c>
      <c r="CL232" s="60" t="s">
        <v>130</v>
      </c>
      <c r="CM232" s="60" t="s">
        <v>186</v>
      </c>
      <c r="CN232" s="61">
        <v>33725</v>
      </c>
      <c r="CO232" s="60" t="s">
        <v>130</v>
      </c>
      <c r="CP232" s="60" t="s">
        <v>186</v>
      </c>
      <c r="CQ232" s="52">
        <v>33725</v>
      </c>
      <c r="CR232" s="60"/>
      <c r="CS232" s="60"/>
      <c r="CT232" s="51"/>
      <c r="CU232" s="60"/>
      <c r="CV232" s="60"/>
      <c r="CW232" s="51"/>
      <c r="CX232" s="60"/>
      <c r="CY232" s="60"/>
      <c r="CZ232" s="51"/>
      <c r="DA232" s="60"/>
      <c r="DB232" s="60"/>
      <c r="DC232" s="51"/>
      <c r="DD232" s="60"/>
      <c r="DE232" s="60"/>
      <c r="DF232" s="51"/>
      <c r="DG232" s="60"/>
      <c r="DH232" s="60"/>
      <c r="DI232" s="51"/>
      <c r="DJ232" s="60"/>
      <c r="DK232" s="60"/>
      <c r="DL232" s="51"/>
      <c r="DM232" s="60"/>
      <c r="DN232" s="60"/>
      <c r="DO232" s="51"/>
      <c r="DP232" s="51"/>
      <c r="DQ232" s="51"/>
      <c r="DR232" s="51"/>
      <c r="DS232" s="51"/>
      <c r="DT232" s="51"/>
      <c r="DU232" s="51"/>
      <c r="DV232" s="51"/>
      <c r="DW232" s="51"/>
      <c r="DX232" s="51"/>
      <c r="DY232" s="51"/>
      <c r="DZ232" s="51"/>
      <c r="EA232" s="51"/>
      <c r="EB232" s="51"/>
      <c r="EC232" s="51"/>
      <c r="ED232" s="51"/>
      <c r="EE232" s="51"/>
      <c r="EF232" s="51"/>
      <c r="EG232" s="51"/>
      <c r="EH232" s="51"/>
      <c r="EI232" s="51"/>
      <c r="EJ232" s="51"/>
      <c r="EK232" s="51"/>
      <c r="EL232" s="51"/>
      <c r="EM232" s="51"/>
      <c r="EN232" s="51"/>
      <c r="EO232" s="51"/>
      <c r="EP232" s="51"/>
    </row>
    <row r="233" spans="1:146" s="120" customFormat="1">
      <c r="A233" s="57" t="s">
        <v>122</v>
      </c>
      <c r="B233" s="57">
        <v>54081</v>
      </c>
      <c r="C233" s="57" t="s">
        <v>462</v>
      </c>
      <c r="D233" s="57" t="s">
        <v>303</v>
      </c>
      <c r="E233" s="57" t="s">
        <v>394</v>
      </c>
      <c r="F233" s="134" t="s">
        <v>561</v>
      </c>
      <c r="G233" s="57" t="s">
        <v>126</v>
      </c>
      <c r="H233" s="59">
        <v>57.4</v>
      </c>
      <c r="I233" s="59">
        <v>750</v>
      </c>
      <c r="J233" s="48">
        <v>858.70370370370404</v>
      </c>
      <c r="K233" s="48">
        <v>61.145821117951797</v>
      </c>
      <c r="L233" s="49">
        <v>1.06525820762982</v>
      </c>
      <c r="M233" s="3" t="s">
        <v>142</v>
      </c>
      <c r="N233" s="50">
        <v>2.4409311911666699E-9</v>
      </c>
      <c r="O233" s="50">
        <v>3.4279311586925999E-8</v>
      </c>
      <c r="P233" s="50" t="s">
        <v>128</v>
      </c>
      <c r="Q233" s="50">
        <v>1.3009349808200001E-9</v>
      </c>
      <c r="R233" s="50">
        <v>1.8269730717212801E-8</v>
      </c>
      <c r="S233" s="50" t="s">
        <v>128</v>
      </c>
      <c r="T233" s="50"/>
      <c r="U233" s="50"/>
      <c r="V233" s="50"/>
      <c r="W233" s="50">
        <v>7.0756729348000001E-10</v>
      </c>
      <c r="X233" s="50">
        <v>3.3122495504575602E-9</v>
      </c>
      <c r="Y233" s="50" t="s">
        <v>128</v>
      </c>
      <c r="Z233" s="50"/>
      <c r="AA233" s="50"/>
      <c r="AB233" s="50"/>
      <c r="AC233" s="50">
        <v>1.7689182337000001E-9</v>
      </c>
      <c r="AD233" s="50">
        <v>8.2806238761438902E-9</v>
      </c>
      <c r="AE233" s="50" t="s">
        <v>128</v>
      </c>
      <c r="AF233" s="50">
        <v>3.8916201141000001E-10</v>
      </c>
      <c r="AG233" s="50">
        <v>1.82173725273293E-9</v>
      </c>
      <c r="AH233" s="50" t="s">
        <v>128</v>
      </c>
      <c r="AI233" s="50"/>
      <c r="AJ233" s="50"/>
      <c r="AK233" s="50"/>
      <c r="AL233" s="64">
        <v>0.380756799667269</v>
      </c>
      <c r="AM233" s="50">
        <v>5.34717284201556</v>
      </c>
      <c r="AN233" s="50" t="s">
        <v>128</v>
      </c>
      <c r="AO233" s="50">
        <v>2.3824878510500002E-9</v>
      </c>
      <c r="AP233" s="50">
        <v>2.2305706853122099E-8</v>
      </c>
      <c r="AQ233" s="50" t="s">
        <v>128</v>
      </c>
      <c r="AR233" s="50"/>
      <c r="AS233" s="50"/>
      <c r="AT233" s="50"/>
      <c r="AU233" s="50"/>
      <c r="AV233" s="50"/>
      <c r="AW233" s="50">
        <v>3.3087486302999999E-9</v>
      </c>
      <c r="AX233" s="50">
        <v>4.6466539356505802E-8</v>
      </c>
      <c r="AY233" s="50" t="s">
        <v>128</v>
      </c>
      <c r="AZ233" s="50">
        <v>3.6810023255999999E-9</v>
      </c>
      <c r="BA233" s="50">
        <v>5.16942985234794E-8</v>
      </c>
      <c r="BB233" s="50" t="s">
        <v>128</v>
      </c>
      <c r="BC233" s="50"/>
      <c r="BD233" s="50"/>
      <c r="BE233" s="50"/>
      <c r="BF233" s="50"/>
      <c r="BG233" s="50"/>
      <c r="BH233" s="50"/>
      <c r="BI233" s="50"/>
      <c r="BJ233" s="50"/>
      <c r="BK233" s="50">
        <v>1.35089952627E-7</v>
      </c>
      <c r="BL233" s="50">
        <v>1.8971409743634301E-6</v>
      </c>
      <c r="BM233" s="50" t="s">
        <v>128</v>
      </c>
      <c r="BN233" s="50">
        <v>1.043621325215E-8</v>
      </c>
      <c r="BO233" s="50">
        <v>9.7707576286919203E-8</v>
      </c>
      <c r="BP233" s="50" t="s">
        <v>128</v>
      </c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>
        <v>2.06059132583043E-3</v>
      </c>
      <c r="CD233" s="50">
        <v>2.8937993978313498E-2</v>
      </c>
      <c r="CE233" s="50" t="s">
        <v>128</v>
      </c>
      <c r="CF233" s="57" t="s">
        <v>132</v>
      </c>
      <c r="CG233" s="60" t="s">
        <v>159</v>
      </c>
      <c r="CH233" s="61">
        <v>33725</v>
      </c>
      <c r="CI233" s="60" t="s">
        <v>132</v>
      </c>
      <c r="CJ233" s="60" t="s">
        <v>159</v>
      </c>
      <c r="CK233" s="52">
        <v>33725</v>
      </c>
      <c r="CL233" s="60" t="s">
        <v>130</v>
      </c>
      <c r="CM233" s="60" t="s">
        <v>186</v>
      </c>
      <c r="CN233" s="52">
        <v>33725</v>
      </c>
      <c r="CO233" s="60" t="s">
        <v>130</v>
      </c>
      <c r="CP233" s="60" t="s">
        <v>186</v>
      </c>
      <c r="CQ233" s="52">
        <v>33725</v>
      </c>
      <c r="CR233" s="60"/>
      <c r="CS233" s="60"/>
      <c r="CT233" s="51"/>
      <c r="CU233" s="60"/>
      <c r="CV233" s="60"/>
      <c r="CW233" s="51"/>
      <c r="CX233" s="60"/>
      <c r="CY233" s="60"/>
      <c r="CZ233" s="51"/>
      <c r="DA233" s="60"/>
      <c r="DB233" s="60"/>
      <c r="DC233" s="51"/>
      <c r="DD233" s="60"/>
      <c r="DE233" s="60"/>
      <c r="DF233" s="51"/>
      <c r="DG233" s="60"/>
      <c r="DH233" s="60"/>
      <c r="DI233" s="51"/>
      <c r="DJ233" s="60"/>
      <c r="DK233" s="60"/>
      <c r="DL233" s="51"/>
      <c r="DM233" s="60"/>
      <c r="DN233" s="60"/>
      <c r="DO233" s="51"/>
      <c r="DP233" s="51"/>
      <c r="DQ233" s="51"/>
      <c r="DR233" s="51"/>
      <c r="DS233" s="51"/>
      <c r="DT233" s="51"/>
      <c r="DU233" s="51"/>
      <c r="DV233" s="51"/>
      <c r="DW233" s="51"/>
      <c r="DX233" s="51"/>
      <c r="DY233" s="51"/>
      <c r="DZ233" s="51"/>
      <c r="EA233" s="51"/>
      <c r="EB233" s="51"/>
      <c r="EC233" s="51"/>
      <c r="ED233" s="51"/>
      <c r="EE233" s="51"/>
      <c r="EF233" s="51"/>
      <c r="EG233" s="51"/>
      <c r="EH233" s="51"/>
      <c r="EI233" s="51"/>
      <c r="EJ233" s="51"/>
      <c r="EK233" s="51"/>
      <c r="EL233" s="51"/>
      <c r="EM233" s="51"/>
      <c r="EN233" s="51"/>
      <c r="EO233" s="51"/>
      <c r="EP233" s="51"/>
    </row>
    <row r="234" spans="1:146" s="120" customFormat="1">
      <c r="A234" s="57" t="s">
        <v>122</v>
      </c>
      <c r="B234" s="57">
        <v>130</v>
      </c>
      <c r="C234" s="57" t="s">
        <v>149</v>
      </c>
      <c r="D234" s="57" t="s">
        <v>150</v>
      </c>
      <c r="E234" s="57" t="s">
        <v>151</v>
      </c>
      <c r="F234" s="58">
        <v>1</v>
      </c>
      <c r="G234" s="57" t="s">
        <v>126</v>
      </c>
      <c r="H234" s="59">
        <v>610</v>
      </c>
      <c r="I234" s="59">
        <v>6502</v>
      </c>
      <c r="J234" s="48">
        <v>5842.25</v>
      </c>
      <c r="K234" s="48">
        <v>628.99390083545995</v>
      </c>
      <c r="L234" s="49">
        <v>1.0311375423532101</v>
      </c>
      <c r="M234" s="3" t="s">
        <v>142</v>
      </c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64">
        <v>0.41827257785884903</v>
      </c>
      <c r="AM234" s="50">
        <v>3.8878052803833301</v>
      </c>
      <c r="AN234" s="50" t="s">
        <v>128</v>
      </c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>
        <v>1.03E-5</v>
      </c>
      <c r="BD234" s="50">
        <v>9.5649001152141999E-5</v>
      </c>
      <c r="BE234" s="50" t="s">
        <v>129</v>
      </c>
      <c r="BF234" s="50"/>
      <c r="BG234" s="50"/>
      <c r="BH234" s="50"/>
      <c r="BI234" s="50">
        <v>4.9300000000000004E-3</v>
      </c>
      <c r="BJ234" s="50" t="s">
        <v>128</v>
      </c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>
        <v>4.0510340676932497E-3</v>
      </c>
      <c r="CD234" s="50">
        <v>3.7598121337539897E-2</v>
      </c>
      <c r="CE234" s="50" t="s">
        <v>128</v>
      </c>
      <c r="CF234" s="57" t="s">
        <v>152</v>
      </c>
      <c r="CG234" s="60" t="s">
        <v>153</v>
      </c>
      <c r="CH234" s="52">
        <v>37773</v>
      </c>
      <c r="CI234" s="60" t="s">
        <v>130</v>
      </c>
      <c r="CJ234" s="60" t="s">
        <v>138</v>
      </c>
      <c r="CK234" s="52">
        <v>34820</v>
      </c>
      <c r="CL234" s="60" t="s">
        <v>132</v>
      </c>
      <c r="CM234" s="60" t="s">
        <v>133</v>
      </c>
      <c r="CN234" s="52">
        <v>34820</v>
      </c>
      <c r="CO234" s="60"/>
      <c r="CP234" s="60"/>
      <c r="CQ234" s="51"/>
      <c r="CR234" s="60"/>
      <c r="CS234" s="60"/>
      <c r="CT234" s="51"/>
      <c r="CU234" s="60"/>
      <c r="CV234" s="60"/>
      <c r="CW234" s="51"/>
      <c r="CX234" s="60"/>
      <c r="CY234" s="60"/>
      <c r="CZ234" s="51"/>
      <c r="DA234" s="60"/>
      <c r="DB234" s="60"/>
      <c r="DC234" s="51"/>
      <c r="DD234" s="60"/>
      <c r="DE234" s="60"/>
      <c r="DF234" s="51"/>
      <c r="DG234" s="60"/>
      <c r="DH234" s="60"/>
      <c r="DI234" s="51"/>
      <c r="DJ234" s="60"/>
      <c r="DK234" s="60"/>
      <c r="DL234" s="51"/>
      <c r="DM234" s="60"/>
      <c r="DN234" s="60"/>
      <c r="DO234" s="51"/>
      <c r="DP234" s="51"/>
      <c r="DQ234" s="51"/>
      <c r="DR234" s="51"/>
      <c r="DS234" s="51"/>
      <c r="DT234" s="51"/>
      <c r="DU234" s="51"/>
      <c r="DV234" s="51"/>
      <c r="DW234" s="51"/>
      <c r="DX234" s="51"/>
      <c r="DY234" s="51"/>
      <c r="DZ234" s="51"/>
      <c r="EA234" s="51"/>
      <c r="EB234" s="51"/>
      <c r="EC234" s="51"/>
      <c r="ED234" s="51"/>
      <c r="EE234" s="51"/>
      <c r="EF234" s="51"/>
      <c r="EG234" s="51"/>
      <c r="EH234" s="51"/>
      <c r="EI234" s="51"/>
      <c r="EJ234" s="51"/>
      <c r="EK234" s="51"/>
      <c r="EL234" s="51"/>
      <c r="EM234" s="51"/>
      <c r="EN234" s="51"/>
      <c r="EO234" s="51"/>
      <c r="EP234" s="51"/>
    </row>
    <row r="235" spans="1:146" s="120" customFormat="1">
      <c r="A235" s="57" t="s">
        <v>122</v>
      </c>
      <c r="B235" s="57">
        <v>6481</v>
      </c>
      <c r="C235" s="57" t="s">
        <v>363</v>
      </c>
      <c r="D235" s="57" t="s">
        <v>364</v>
      </c>
      <c r="E235" s="57" t="s">
        <v>228</v>
      </c>
      <c r="F235" s="58">
        <v>1</v>
      </c>
      <c r="G235" s="57" t="s">
        <v>126</v>
      </c>
      <c r="H235" s="59">
        <v>950</v>
      </c>
      <c r="I235" s="59">
        <v>8220</v>
      </c>
      <c r="J235" s="48">
        <v>8459.7552777777801</v>
      </c>
      <c r="K235" s="48">
        <v>949.98361111111103</v>
      </c>
      <c r="L235" s="49">
        <v>0.99998274853801195</v>
      </c>
      <c r="M235" s="3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64">
        <v>0.41878397229088199</v>
      </c>
      <c r="AM235" s="50">
        <v>3.7309709766618702</v>
      </c>
      <c r="AN235" s="50" t="s">
        <v>128</v>
      </c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>
        <v>3.5864685681737799E-3</v>
      </c>
      <c r="BD235" s="50">
        <v>3.1945244344011497E-2</v>
      </c>
      <c r="BE235" s="50" t="s">
        <v>128</v>
      </c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>
        <v>2.5497908448216802E-4</v>
      </c>
      <c r="CD235" s="50">
        <v>2.26999526887819E-3</v>
      </c>
      <c r="CE235" s="50" t="s">
        <v>128</v>
      </c>
      <c r="CF235" s="57" t="s">
        <v>130</v>
      </c>
      <c r="CG235" s="60" t="s">
        <v>237</v>
      </c>
      <c r="CH235" s="61">
        <v>31898</v>
      </c>
      <c r="CI235" s="60" t="s">
        <v>132</v>
      </c>
      <c r="CJ235" s="60" t="s">
        <v>133</v>
      </c>
      <c r="CK235" s="61">
        <v>31898</v>
      </c>
      <c r="CL235" s="60"/>
      <c r="CM235" s="60"/>
      <c r="CN235" s="60"/>
      <c r="CO235" s="60"/>
      <c r="CP235" s="60"/>
      <c r="CQ235" s="51"/>
      <c r="CR235" s="60"/>
      <c r="CS235" s="60"/>
      <c r="CT235" s="51"/>
      <c r="CU235" s="60"/>
      <c r="CV235" s="60"/>
      <c r="CW235" s="51"/>
      <c r="CX235" s="60"/>
      <c r="CY235" s="60"/>
      <c r="CZ235" s="51"/>
      <c r="DA235" s="60"/>
      <c r="DB235" s="60"/>
      <c r="DC235" s="51"/>
      <c r="DD235" s="60"/>
      <c r="DE235" s="60"/>
      <c r="DF235" s="51"/>
      <c r="DG235" s="60"/>
      <c r="DH235" s="60"/>
      <c r="DI235" s="51"/>
      <c r="DJ235" s="60"/>
      <c r="DK235" s="60"/>
      <c r="DL235" s="51"/>
      <c r="DM235" s="60"/>
      <c r="DN235" s="60"/>
      <c r="DO235" s="51"/>
      <c r="DP235" s="51"/>
      <c r="DQ235" s="51"/>
      <c r="DR235" s="51"/>
      <c r="DS235" s="51"/>
      <c r="DT235" s="51"/>
      <c r="DU235" s="51"/>
      <c r="DV235" s="51"/>
      <c r="DW235" s="51"/>
      <c r="DX235" s="51"/>
      <c r="DY235" s="51"/>
      <c r="DZ235" s="51"/>
      <c r="EA235" s="51"/>
      <c r="EB235" s="51"/>
      <c r="EC235" s="51"/>
      <c r="ED235" s="51"/>
      <c r="EE235" s="51"/>
      <c r="EF235" s="51"/>
      <c r="EG235" s="51"/>
      <c r="EH235" s="51"/>
      <c r="EI235" s="51"/>
      <c r="EJ235" s="51"/>
      <c r="EK235" s="51"/>
      <c r="EL235" s="51"/>
      <c r="EM235" s="51"/>
      <c r="EN235" s="51"/>
      <c r="EO235" s="51"/>
      <c r="EP235" s="51"/>
    </row>
    <row r="236" spans="1:146" s="120" customFormat="1">
      <c r="A236" s="57" t="s">
        <v>122</v>
      </c>
      <c r="B236" s="57">
        <v>6017</v>
      </c>
      <c r="C236" s="57" t="s">
        <v>321</v>
      </c>
      <c r="D236" s="57" t="s">
        <v>201</v>
      </c>
      <c r="E236" s="57" t="s">
        <v>189</v>
      </c>
      <c r="F236" s="58">
        <v>1</v>
      </c>
      <c r="G236" s="57" t="s">
        <v>126</v>
      </c>
      <c r="H236" s="59">
        <v>620</v>
      </c>
      <c r="I236" s="59">
        <v>5500</v>
      </c>
      <c r="J236" s="48">
        <v>5738.45</v>
      </c>
      <c r="K236" s="48">
        <v>616.76505987919597</v>
      </c>
      <c r="L236" s="49">
        <v>0.994782354643865</v>
      </c>
      <c r="M236" s="3" t="s">
        <v>137</v>
      </c>
      <c r="N236" s="50">
        <v>6.87333333333333E-8</v>
      </c>
      <c r="O236" s="50">
        <v>6.3950249831584295E-7</v>
      </c>
      <c r="P236" s="50" t="s">
        <v>128</v>
      </c>
      <c r="Q236" s="50">
        <v>2.7633333333333299E-7</v>
      </c>
      <c r="R236" s="50">
        <v>2.57103574735128E-6</v>
      </c>
      <c r="S236" s="50" t="s">
        <v>128</v>
      </c>
      <c r="T236" s="50">
        <v>3.1133333333333301E-8</v>
      </c>
      <c r="U236" s="50">
        <v>2.8966795995489701E-7</v>
      </c>
      <c r="V236" s="50" t="s">
        <v>128</v>
      </c>
      <c r="W236" s="50">
        <v>6.8400000000000004E-9</v>
      </c>
      <c r="X236" s="50">
        <v>1.8143014622442701E-5</v>
      </c>
      <c r="Y236" s="50" t="s">
        <v>129</v>
      </c>
      <c r="Z236" s="50">
        <v>2.3899999999999998E-9</v>
      </c>
      <c r="AA236" s="50">
        <v>2.32602751569778E-5</v>
      </c>
      <c r="AB236" s="50" t="s">
        <v>129</v>
      </c>
      <c r="AC236" s="50">
        <v>1.74E-7</v>
      </c>
      <c r="AD236" s="50">
        <v>2.60515081758151E-5</v>
      </c>
      <c r="AE236" s="50" t="s">
        <v>129</v>
      </c>
      <c r="AF236" s="50">
        <v>2.4E-9</v>
      </c>
      <c r="AG236" s="50">
        <v>1.5351781603605401E-5</v>
      </c>
      <c r="AH236" s="50" t="s">
        <v>129</v>
      </c>
      <c r="AI236" s="50">
        <v>2.4699999999999999E-9</v>
      </c>
      <c r="AJ236" s="50">
        <v>1.8701261226210201E-5</v>
      </c>
      <c r="AK236" s="50" t="s">
        <v>129</v>
      </c>
      <c r="AL236" s="64">
        <v>0.42059037596850302</v>
      </c>
      <c r="AM236" s="50">
        <v>3.9132191493616499</v>
      </c>
      <c r="AN236" s="50" t="s">
        <v>128</v>
      </c>
      <c r="AO236" s="50">
        <v>1.77E-6</v>
      </c>
      <c r="AP236" s="50">
        <v>1.6468274811140301E-5</v>
      </c>
      <c r="AQ236" s="50" t="s">
        <v>129</v>
      </c>
      <c r="AR236" s="50">
        <v>2.3199999999999998E-9</v>
      </c>
      <c r="AS236" s="50">
        <v>2.32602751569778E-5</v>
      </c>
      <c r="AT236" s="50" t="s">
        <v>129</v>
      </c>
      <c r="AU236" s="50">
        <v>8.3333333333333303E-6</v>
      </c>
      <c r="AV236" s="50" t="s">
        <v>128</v>
      </c>
      <c r="AW236" s="50">
        <v>2.80333333333333E-8</v>
      </c>
      <c r="AX236" s="50">
        <v>2.60825218760245E-7</v>
      </c>
      <c r="AY236" s="50" t="s">
        <v>128</v>
      </c>
      <c r="AZ236" s="50">
        <v>3.5833333333333297E-8</v>
      </c>
      <c r="BA236" s="50">
        <v>3.3339727725001499E-7</v>
      </c>
      <c r="BB236" s="50" t="s">
        <v>128</v>
      </c>
      <c r="BC236" s="50">
        <v>6.8700000000000003E-6</v>
      </c>
      <c r="BD236" s="50">
        <v>6.3919236131375001E-5</v>
      </c>
      <c r="BE236" s="50" t="s">
        <v>129</v>
      </c>
      <c r="BF236" s="50">
        <v>1.79E-9</v>
      </c>
      <c r="BG236" s="50">
        <v>1.9817754433745101E-5</v>
      </c>
      <c r="BH236" s="50" t="s">
        <v>129</v>
      </c>
      <c r="BI236" s="50">
        <v>2.8899999999999998E-4</v>
      </c>
      <c r="BJ236" s="50" t="s">
        <v>129</v>
      </c>
      <c r="BK236" s="50">
        <v>2.2800000000000002E-6</v>
      </c>
      <c r="BL236" s="50">
        <v>2.1213370943163801E-5</v>
      </c>
      <c r="BM236" s="50" t="s">
        <v>128</v>
      </c>
      <c r="BN236" s="50">
        <v>1.66666666666667E-9</v>
      </c>
      <c r="BO236" s="50">
        <v>1.55068501046519E-8</v>
      </c>
      <c r="BP236" s="50" t="s">
        <v>128</v>
      </c>
      <c r="BQ236" s="50">
        <v>6.0233333333333297E-8</v>
      </c>
      <c r="BR236" s="50">
        <v>5.6041756278211902E-7</v>
      </c>
      <c r="BS236" s="50" t="s">
        <v>128</v>
      </c>
      <c r="BT236" s="50"/>
      <c r="BU236" s="50"/>
      <c r="BV236" s="50"/>
      <c r="BW236" s="50"/>
      <c r="BX236" s="50"/>
      <c r="BY236" s="50"/>
      <c r="BZ236" s="50"/>
      <c r="CA236" s="50"/>
      <c r="CB236" s="50"/>
      <c r="CC236" s="50">
        <v>5.9163181106709295E-4</v>
      </c>
      <c r="CD236" s="50">
        <v>5.5046074868166798E-3</v>
      </c>
      <c r="CE236" s="50" t="s">
        <v>128</v>
      </c>
      <c r="CF236" s="57" t="s">
        <v>170</v>
      </c>
      <c r="CG236" s="60" t="s">
        <v>322</v>
      </c>
      <c r="CH236" s="61">
        <v>36982</v>
      </c>
      <c r="CI236" s="60" t="s">
        <v>170</v>
      </c>
      <c r="CJ236" s="60" t="s">
        <v>185</v>
      </c>
      <c r="CK236" s="60"/>
      <c r="CL236" s="60" t="s">
        <v>130</v>
      </c>
      <c r="CM236" s="60" t="s">
        <v>131</v>
      </c>
      <c r="CN236" s="60"/>
      <c r="CO236" s="60"/>
      <c r="CP236" s="60"/>
      <c r="CQ236" s="51"/>
      <c r="CR236" s="60"/>
      <c r="CS236" s="60"/>
      <c r="CT236" s="51"/>
      <c r="CU236" s="60"/>
      <c r="CV236" s="60"/>
      <c r="CW236" s="51"/>
      <c r="CX236" s="60"/>
      <c r="CY236" s="60"/>
      <c r="CZ236" s="51"/>
      <c r="DA236" s="60"/>
      <c r="DB236" s="60"/>
      <c r="DC236" s="51"/>
      <c r="DD236" s="60"/>
      <c r="DE236" s="60"/>
      <c r="DF236" s="51"/>
      <c r="DG236" s="60"/>
      <c r="DH236" s="60"/>
      <c r="DI236" s="51"/>
      <c r="DJ236" s="60"/>
      <c r="DK236" s="60"/>
      <c r="DL236" s="51"/>
      <c r="DM236" s="60"/>
      <c r="DN236" s="60"/>
      <c r="DO236" s="51"/>
      <c r="DP236" s="51"/>
      <c r="DQ236" s="51"/>
      <c r="DR236" s="51"/>
      <c r="DS236" s="51"/>
      <c r="DT236" s="51"/>
      <c r="DU236" s="51"/>
      <c r="DV236" s="51"/>
      <c r="DW236" s="51"/>
      <c r="DX236" s="51"/>
      <c r="DY236" s="51"/>
      <c r="DZ236" s="51"/>
      <c r="EA236" s="51"/>
      <c r="EB236" s="51"/>
      <c r="EC236" s="51"/>
      <c r="ED236" s="51"/>
      <c r="EE236" s="51"/>
      <c r="EF236" s="51"/>
      <c r="EG236" s="51"/>
      <c r="EH236" s="51"/>
      <c r="EI236" s="51"/>
      <c r="EJ236" s="51"/>
      <c r="EK236" s="51"/>
      <c r="EL236" s="51"/>
      <c r="EM236" s="51"/>
      <c r="EN236" s="51"/>
      <c r="EO236" s="51"/>
      <c r="EP236" s="51"/>
    </row>
    <row r="237" spans="1:146" s="120" customFormat="1">
      <c r="A237" s="57" t="s">
        <v>122</v>
      </c>
      <c r="B237" s="57">
        <v>54081</v>
      </c>
      <c r="C237" s="57" t="s">
        <v>462</v>
      </c>
      <c r="D237" s="57" t="s">
        <v>303</v>
      </c>
      <c r="E237" s="57" t="s">
        <v>463</v>
      </c>
      <c r="F237" s="58">
        <v>2</v>
      </c>
      <c r="G237" s="57" t="s">
        <v>126</v>
      </c>
      <c r="H237" s="59">
        <v>57.4</v>
      </c>
      <c r="I237" s="59">
        <v>750</v>
      </c>
      <c r="J237" s="48">
        <v>808</v>
      </c>
      <c r="K237" s="48">
        <v>42.484444444444399</v>
      </c>
      <c r="L237" s="49">
        <v>0.74014711575687198</v>
      </c>
      <c r="M237" s="3" t="s">
        <v>142</v>
      </c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64">
        <v>0.45235945105876901</v>
      </c>
      <c r="AM237" s="50">
        <v>8.6033003664069607</v>
      </c>
      <c r="AN237" s="50" t="s">
        <v>128</v>
      </c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>
        <v>1.82833871092665E-6</v>
      </c>
      <c r="BD237" s="50">
        <v>3.47726726275201E-5</v>
      </c>
      <c r="BE237" s="50" t="s">
        <v>128</v>
      </c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>
        <v>7.5745954880940204E-4</v>
      </c>
      <c r="CD237" s="50">
        <v>1.4405915469562601E-2</v>
      </c>
      <c r="CE237" s="50" t="s">
        <v>128</v>
      </c>
      <c r="CF237" s="57" t="s">
        <v>132</v>
      </c>
      <c r="CG237" s="60" t="s">
        <v>159</v>
      </c>
      <c r="CH237" s="61">
        <v>33725</v>
      </c>
      <c r="CI237" s="60" t="s">
        <v>132</v>
      </c>
      <c r="CJ237" s="60" t="s">
        <v>159</v>
      </c>
      <c r="CK237" s="61">
        <v>33725</v>
      </c>
      <c r="CL237" s="60" t="s">
        <v>130</v>
      </c>
      <c r="CM237" s="60" t="s">
        <v>186</v>
      </c>
      <c r="CN237" s="61">
        <v>33725</v>
      </c>
      <c r="CO237" s="60" t="s">
        <v>130</v>
      </c>
      <c r="CP237" s="60" t="s">
        <v>186</v>
      </c>
      <c r="CQ237" s="52">
        <v>33725</v>
      </c>
      <c r="CR237" s="60"/>
      <c r="CS237" s="60"/>
      <c r="CT237" s="51"/>
      <c r="CU237" s="60"/>
      <c r="CV237" s="60"/>
      <c r="CW237" s="51"/>
      <c r="CX237" s="60"/>
      <c r="CY237" s="60"/>
      <c r="CZ237" s="51"/>
      <c r="DA237" s="60"/>
      <c r="DB237" s="60"/>
      <c r="DC237" s="51"/>
      <c r="DD237" s="60"/>
      <c r="DE237" s="60"/>
      <c r="DF237" s="51"/>
      <c r="DG237" s="60"/>
      <c r="DH237" s="60"/>
      <c r="DI237" s="51"/>
      <c r="DJ237" s="60"/>
      <c r="DK237" s="60"/>
      <c r="DL237" s="51"/>
      <c r="DM237" s="60"/>
      <c r="DN237" s="60"/>
      <c r="DO237" s="51"/>
      <c r="DP237" s="51"/>
      <c r="DQ237" s="51"/>
      <c r="DR237" s="51"/>
      <c r="DS237" s="51"/>
      <c r="DT237" s="51"/>
      <c r="DU237" s="51"/>
      <c r="DV237" s="51"/>
      <c r="DW237" s="51"/>
      <c r="DX237" s="51"/>
      <c r="DY237" s="51"/>
      <c r="DZ237" s="51"/>
      <c r="EA237" s="51"/>
      <c r="EB237" s="51"/>
      <c r="EC237" s="51"/>
      <c r="ED237" s="51"/>
      <c r="EE237" s="51"/>
      <c r="EF237" s="51"/>
      <c r="EG237" s="51"/>
      <c r="EH237" s="51"/>
      <c r="EI237" s="51"/>
      <c r="EJ237" s="51"/>
      <c r="EK237" s="51"/>
      <c r="EL237" s="51"/>
      <c r="EM237" s="51"/>
      <c r="EN237" s="51"/>
      <c r="EO237" s="51"/>
      <c r="EP237" s="51"/>
    </row>
    <row r="238" spans="1:146" s="120" customFormat="1">
      <c r="A238" s="57" t="s">
        <v>122</v>
      </c>
      <c r="B238" s="57">
        <v>54081</v>
      </c>
      <c r="C238" s="57" t="s">
        <v>462</v>
      </c>
      <c r="D238" s="57" t="s">
        <v>303</v>
      </c>
      <c r="E238" s="57" t="s">
        <v>463</v>
      </c>
      <c r="F238" s="134" t="s">
        <v>561</v>
      </c>
      <c r="G238" s="57" t="s">
        <v>126</v>
      </c>
      <c r="H238" s="59">
        <v>57.4</v>
      </c>
      <c r="I238" s="59">
        <v>750</v>
      </c>
      <c r="J238" s="48">
        <v>808</v>
      </c>
      <c r="K238" s="48">
        <v>42.484444444444399</v>
      </c>
      <c r="L238" s="49">
        <v>0.74014711575687198</v>
      </c>
      <c r="M238" s="3" t="s">
        <v>142</v>
      </c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64">
        <v>0.45235945105876901</v>
      </c>
      <c r="AM238" s="50">
        <v>8.6033003664069607</v>
      </c>
      <c r="AN238" s="50" t="s">
        <v>128</v>
      </c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>
        <v>1.82833871092665E-6</v>
      </c>
      <c r="BD238" s="50">
        <v>3.47726726275201E-5</v>
      </c>
      <c r="BE238" s="50" t="s">
        <v>128</v>
      </c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>
        <v>7.5745954880940204E-4</v>
      </c>
      <c r="CD238" s="50">
        <v>1.4405915469562601E-2</v>
      </c>
      <c r="CE238" s="50" t="s">
        <v>128</v>
      </c>
      <c r="CF238" s="57" t="s">
        <v>132</v>
      </c>
      <c r="CG238" s="60" t="s">
        <v>159</v>
      </c>
      <c r="CH238" s="61">
        <v>33725</v>
      </c>
      <c r="CI238" s="60" t="s">
        <v>132</v>
      </c>
      <c r="CJ238" s="60" t="s">
        <v>159</v>
      </c>
      <c r="CK238" s="61">
        <v>33725</v>
      </c>
      <c r="CL238" s="60" t="s">
        <v>130</v>
      </c>
      <c r="CM238" s="60" t="s">
        <v>186</v>
      </c>
      <c r="CN238" s="52">
        <v>33725</v>
      </c>
      <c r="CO238" s="60" t="s">
        <v>130</v>
      </c>
      <c r="CP238" s="60" t="s">
        <v>186</v>
      </c>
      <c r="CQ238" s="52">
        <v>33725</v>
      </c>
      <c r="CR238" s="60"/>
      <c r="CS238" s="60"/>
      <c r="CT238" s="51"/>
      <c r="CU238" s="60"/>
      <c r="CV238" s="60"/>
      <c r="CW238" s="51"/>
      <c r="CX238" s="60"/>
      <c r="CY238" s="60"/>
      <c r="CZ238" s="51"/>
      <c r="DA238" s="60"/>
      <c r="DB238" s="60"/>
      <c r="DC238" s="51"/>
      <c r="DD238" s="60"/>
      <c r="DE238" s="60"/>
      <c r="DF238" s="51"/>
      <c r="DG238" s="60"/>
      <c r="DH238" s="60"/>
      <c r="DI238" s="51"/>
      <c r="DJ238" s="60"/>
      <c r="DK238" s="60"/>
      <c r="DL238" s="51"/>
      <c r="DM238" s="60"/>
      <c r="DN238" s="60"/>
      <c r="DO238" s="51"/>
      <c r="DP238" s="51"/>
      <c r="DQ238" s="51"/>
      <c r="DR238" s="51"/>
      <c r="DS238" s="51"/>
      <c r="DT238" s="51"/>
      <c r="DU238" s="51"/>
      <c r="DV238" s="51"/>
      <c r="DW238" s="51"/>
      <c r="DX238" s="51"/>
      <c r="DY238" s="51"/>
      <c r="DZ238" s="51"/>
      <c r="EA238" s="51"/>
      <c r="EB238" s="51"/>
      <c r="EC238" s="51"/>
      <c r="ED238" s="51"/>
      <c r="EE238" s="51"/>
      <c r="EF238" s="51"/>
      <c r="EG238" s="51"/>
      <c r="EH238" s="51"/>
      <c r="EI238" s="51"/>
      <c r="EJ238" s="51"/>
      <c r="EK238" s="51"/>
      <c r="EL238" s="51"/>
      <c r="EM238" s="51"/>
      <c r="EN238" s="51"/>
      <c r="EO238" s="51"/>
      <c r="EP238" s="51"/>
    </row>
    <row r="239" spans="1:146" s="120" customFormat="1">
      <c r="A239" s="57" t="s">
        <v>122</v>
      </c>
      <c r="B239" s="57">
        <v>6002</v>
      </c>
      <c r="C239" s="57" t="s">
        <v>319</v>
      </c>
      <c r="D239" s="57" t="s">
        <v>173</v>
      </c>
      <c r="E239" s="57" t="s">
        <v>273</v>
      </c>
      <c r="F239" s="58">
        <v>1</v>
      </c>
      <c r="G239" s="57" t="s">
        <v>126</v>
      </c>
      <c r="H239" s="59">
        <v>716</v>
      </c>
      <c r="I239" s="59">
        <v>7007.7598986900002</v>
      </c>
      <c r="J239" s="48">
        <v>6810.4056666666702</v>
      </c>
      <c r="K239" s="48">
        <v>699.22616691139399</v>
      </c>
      <c r="L239" s="49">
        <v>0.97657285881479605</v>
      </c>
      <c r="M239" s="3" t="s">
        <v>137</v>
      </c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64">
        <v>0.45714022759828798</v>
      </c>
      <c r="AM239" s="50">
        <v>4.4527621708909599</v>
      </c>
      <c r="AN239" s="50" t="s">
        <v>128</v>
      </c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>
        <v>3.0812767149390097E-5</v>
      </c>
      <c r="BD239" s="50">
        <v>3.00085011762744E-4</v>
      </c>
      <c r="BE239" s="50" t="s">
        <v>128</v>
      </c>
      <c r="BF239" s="50"/>
      <c r="BG239" s="50"/>
      <c r="BH239" s="50"/>
      <c r="BI239" s="50">
        <v>2.0000000000000001E-4</v>
      </c>
      <c r="BJ239" s="50" t="s">
        <v>129</v>
      </c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>
        <v>6.1313762115591103E-4</v>
      </c>
      <c r="CD239" s="50">
        <v>5.9718603817105901E-3</v>
      </c>
      <c r="CE239" s="50" t="s">
        <v>128</v>
      </c>
      <c r="CF239" s="57" t="s">
        <v>152</v>
      </c>
      <c r="CG239" s="60" t="s">
        <v>153</v>
      </c>
      <c r="CH239" s="61">
        <v>37681</v>
      </c>
      <c r="CI239" s="60" t="s">
        <v>130</v>
      </c>
      <c r="CJ239" s="60" t="s">
        <v>138</v>
      </c>
      <c r="CK239" s="61">
        <v>32629</v>
      </c>
      <c r="CL239" s="60" t="s">
        <v>132</v>
      </c>
      <c r="CM239" s="60" t="s">
        <v>133</v>
      </c>
      <c r="CN239" s="52">
        <v>40148</v>
      </c>
      <c r="CO239" s="60"/>
      <c r="CP239" s="60"/>
      <c r="CQ239" s="51"/>
      <c r="CR239" s="60"/>
      <c r="CS239" s="60"/>
      <c r="CT239" s="51"/>
      <c r="CU239" s="60"/>
      <c r="CV239" s="60"/>
      <c r="CW239" s="51"/>
      <c r="CX239" s="60"/>
      <c r="CY239" s="60"/>
      <c r="CZ239" s="51"/>
      <c r="DA239" s="60"/>
      <c r="DB239" s="60"/>
      <c r="DC239" s="51"/>
      <c r="DD239" s="60"/>
      <c r="DE239" s="60"/>
      <c r="DF239" s="51"/>
      <c r="DG239" s="60"/>
      <c r="DH239" s="60"/>
      <c r="DI239" s="51"/>
      <c r="DJ239" s="60"/>
      <c r="DK239" s="60"/>
      <c r="DL239" s="51"/>
      <c r="DM239" s="60"/>
      <c r="DN239" s="60"/>
      <c r="DO239" s="51"/>
      <c r="DP239" s="51"/>
      <c r="DQ239" s="51"/>
      <c r="DR239" s="51"/>
      <c r="DS239" s="51"/>
      <c r="DT239" s="51"/>
      <c r="DU239" s="51"/>
      <c r="DV239" s="51"/>
      <c r="DW239" s="51"/>
      <c r="DX239" s="51"/>
      <c r="DY239" s="51"/>
      <c r="DZ239" s="51"/>
      <c r="EA239" s="51"/>
      <c r="EB239" s="51"/>
      <c r="EC239" s="51"/>
      <c r="ED239" s="51"/>
      <c r="EE239" s="51"/>
      <c r="EF239" s="51"/>
      <c r="EG239" s="51"/>
      <c r="EH239" s="51"/>
      <c r="EI239" s="51"/>
      <c r="EJ239" s="51"/>
      <c r="EK239" s="51"/>
      <c r="EL239" s="51"/>
      <c r="EM239" s="51"/>
      <c r="EN239" s="51"/>
      <c r="EO239" s="51"/>
      <c r="EP239" s="51"/>
    </row>
    <row r="240" spans="1:146" s="120" customFormat="1">
      <c r="A240" s="57" t="s">
        <v>122</v>
      </c>
      <c r="B240" s="57">
        <v>6137</v>
      </c>
      <c r="C240" s="57" t="s">
        <v>350</v>
      </c>
      <c r="D240" s="57" t="s">
        <v>214</v>
      </c>
      <c r="E240" s="57" t="s">
        <v>351</v>
      </c>
      <c r="F240" s="58">
        <v>1</v>
      </c>
      <c r="G240" s="57" t="s">
        <v>126</v>
      </c>
      <c r="H240" s="48">
        <v>265</v>
      </c>
      <c r="I240" s="48">
        <v>2515</v>
      </c>
      <c r="J240" s="48"/>
      <c r="K240" s="48"/>
      <c r="L240" s="49"/>
      <c r="M240" s="3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64">
        <v>0.49232370906515699</v>
      </c>
      <c r="AM240" s="50"/>
      <c r="AN240" s="50" t="s">
        <v>128</v>
      </c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>
        <v>7.1616545611767701E-6</v>
      </c>
      <c r="BD240" s="50"/>
      <c r="BE240" s="50" t="s">
        <v>129</v>
      </c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>
        <v>7.0399075119336497E-3</v>
      </c>
      <c r="CD240" s="50"/>
      <c r="CE240" s="50" t="s">
        <v>128</v>
      </c>
      <c r="CF240" s="57" t="s">
        <v>152</v>
      </c>
      <c r="CG240" s="60" t="s">
        <v>153</v>
      </c>
      <c r="CH240" s="61">
        <v>38443</v>
      </c>
      <c r="CI240" s="60" t="s">
        <v>130</v>
      </c>
      <c r="CJ240" s="60" t="s">
        <v>138</v>
      </c>
      <c r="CK240" s="61">
        <v>31444</v>
      </c>
      <c r="CL240" s="60" t="s">
        <v>132</v>
      </c>
      <c r="CM240" s="60" t="s">
        <v>352</v>
      </c>
      <c r="CN240" s="61">
        <v>28946</v>
      </c>
      <c r="CO240" s="60"/>
      <c r="CP240" s="60"/>
      <c r="CQ240" s="60"/>
      <c r="CR240" s="60"/>
      <c r="CS240" s="60"/>
      <c r="CT240" s="51"/>
      <c r="CU240" s="60"/>
      <c r="CV240" s="60"/>
      <c r="CW240" s="51"/>
      <c r="CX240" s="60"/>
      <c r="CY240" s="60"/>
      <c r="CZ240" s="51"/>
      <c r="DA240" s="60"/>
      <c r="DB240" s="60"/>
      <c r="DC240" s="51"/>
      <c r="DD240" s="60"/>
      <c r="DE240" s="60"/>
      <c r="DF240" s="51"/>
      <c r="DG240" s="60"/>
      <c r="DH240" s="60"/>
      <c r="DI240" s="51"/>
      <c r="DJ240" s="60"/>
      <c r="DK240" s="60"/>
      <c r="DL240" s="51"/>
      <c r="DM240" s="60"/>
      <c r="DN240" s="60"/>
      <c r="DO240" s="51"/>
      <c r="DP240" s="51"/>
      <c r="DQ240" s="51"/>
      <c r="DR240" s="51"/>
      <c r="DS240" s="51"/>
      <c r="DT240" s="51"/>
      <c r="DU240" s="51"/>
      <c r="DV240" s="51"/>
      <c r="DW240" s="51"/>
      <c r="DX240" s="51"/>
      <c r="DY240" s="51"/>
      <c r="DZ240" s="51"/>
      <c r="EA240" s="51"/>
      <c r="EB240" s="51"/>
      <c r="EC240" s="51"/>
      <c r="ED240" s="51"/>
      <c r="EE240" s="51"/>
      <c r="EF240" s="51"/>
      <c r="EG240" s="51"/>
      <c r="EH240" s="51"/>
      <c r="EI240" s="51"/>
      <c r="EJ240" s="51"/>
      <c r="EK240" s="51"/>
      <c r="EL240" s="51"/>
      <c r="EM240" s="51"/>
      <c r="EN240" s="51"/>
      <c r="EO240" s="51"/>
      <c r="EP240" s="51"/>
    </row>
    <row r="241" spans="1:146" s="120" customFormat="1">
      <c r="A241" s="130" t="s">
        <v>122</v>
      </c>
      <c r="B241" s="131">
        <v>1091</v>
      </c>
      <c r="C241" s="130" t="s">
        <v>523</v>
      </c>
      <c r="D241" s="130" t="s">
        <v>225</v>
      </c>
      <c r="E241" s="130" t="s">
        <v>174</v>
      </c>
      <c r="F241" s="132">
        <v>1</v>
      </c>
      <c r="G241" s="130" t="s">
        <v>126</v>
      </c>
      <c r="H241" s="131">
        <v>531</v>
      </c>
      <c r="I241" s="131">
        <v>5021</v>
      </c>
      <c r="J241" s="119"/>
      <c r="AJ241" s="124"/>
      <c r="AK241" s="122"/>
      <c r="AL241" s="66">
        <v>0.498</v>
      </c>
      <c r="AZ241" s="122"/>
      <c r="BB241" s="122"/>
      <c r="BF241" s="122"/>
      <c r="BG241" s="122"/>
      <c r="BZ241" s="122"/>
      <c r="CA241" s="122"/>
      <c r="CB241" s="122"/>
      <c r="CF241" s="130" t="s">
        <v>130</v>
      </c>
      <c r="CG241" s="130" t="s">
        <v>138</v>
      </c>
      <c r="CH241" s="123">
        <v>27668</v>
      </c>
      <c r="CI241" s="130" t="s">
        <v>518</v>
      </c>
      <c r="CJ241" s="130" t="s">
        <v>518</v>
      </c>
      <c r="CK241" s="53"/>
      <c r="CL241" s="130" t="s">
        <v>518</v>
      </c>
      <c r="CM241" s="130" t="s">
        <v>518</v>
      </c>
      <c r="CN241" s="53"/>
      <c r="CO241" s="130" t="s">
        <v>518</v>
      </c>
      <c r="CP241" s="130" t="s">
        <v>518</v>
      </c>
      <c r="CQ241" s="53"/>
      <c r="CR241" s="130" t="s">
        <v>518</v>
      </c>
      <c r="CS241" s="130" t="s">
        <v>518</v>
      </c>
      <c r="CT241" s="53"/>
      <c r="CU241" s="130" t="s">
        <v>518</v>
      </c>
      <c r="CV241" s="130" t="s">
        <v>518</v>
      </c>
      <c r="CW241" s="53"/>
      <c r="CX241" s="130" t="s">
        <v>518</v>
      </c>
      <c r="CY241" s="130" t="s">
        <v>518</v>
      </c>
      <c r="CZ241" s="53"/>
      <c r="DA241" s="130" t="s">
        <v>518</v>
      </c>
      <c r="DB241" s="130" t="s">
        <v>518</v>
      </c>
      <c r="DC241" s="53"/>
      <c r="DD241" s="130" t="s">
        <v>518</v>
      </c>
      <c r="DE241" s="130" t="s">
        <v>518</v>
      </c>
      <c r="DF241" s="53"/>
      <c r="DG241" s="130" t="s">
        <v>518</v>
      </c>
      <c r="DH241" s="130" t="s">
        <v>518</v>
      </c>
      <c r="DI241" s="53"/>
      <c r="DJ241" s="130" t="s">
        <v>518</v>
      </c>
      <c r="DK241" s="130" t="s">
        <v>518</v>
      </c>
      <c r="DL241" s="53"/>
      <c r="DM241" s="130" t="s">
        <v>518</v>
      </c>
      <c r="DN241" s="130" t="s">
        <v>518</v>
      </c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</row>
    <row r="242" spans="1:146" s="120" customFormat="1">
      <c r="A242" s="57" t="s">
        <v>122</v>
      </c>
      <c r="B242" s="57">
        <v>10377</v>
      </c>
      <c r="C242" s="57" t="s">
        <v>405</v>
      </c>
      <c r="D242" s="57" t="s">
        <v>303</v>
      </c>
      <c r="E242" s="57" t="s">
        <v>406</v>
      </c>
      <c r="F242" s="58">
        <v>3</v>
      </c>
      <c r="G242" s="57" t="s">
        <v>126</v>
      </c>
      <c r="H242" s="59">
        <v>57.39</v>
      </c>
      <c r="I242" s="59">
        <v>600</v>
      </c>
      <c r="J242" s="48">
        <v>587.28070175438597</v>
      </c>
      <c r="K242" s="48">
        <v>41.537148239726797</v>
      </c>
      <c r="L242" s="49">
        <v>0.72376978985410001</v>
      </c>
      <c r="M242" s="3" t="s">
        <v>142</v>
      </c>
      <c r="N242" s="50">
        <v>1.0404250118999999E-9</v>
      </c>
      <c r="O242" s="50">
        <v>1.47102426864985E-8</v>
      </c>
      <c r="P242" s="50" t="s">
        <v>128</v>
      </c>
      <c r="Q242" s="50"/>
      <c r="R242" s="50">
        <v>0</v>
      </c>
      <c r="S242" s="50"/>
      <c r="T242" s="50">
        <v>2.5610878791666701E-9</v>
      </c>
      <c r="U242" s="50">
        <v>3.6210417678436699E-8</v>
      </c>
      <c r="V242" s="50" t="s">
        <v>128</v>
      </c>
      <c r="W242" s="50"/>
      <c r="X242" s="50">
        <v>0</v>
      </c>
      <c r="Y242" s="50"/>
      <c r="Z242" s="50">
        <v>3.6460824425E-9</v>
      </c>
      <c r="AA242" s="50">
        <v>1.71836050878893E-8</v>
      </c>
      <c r="AB242" s="50" t="s">
        <v>128</v>
      </c>
      <c r="AC242" s="50">
        <v>2.5242109217E-9</v>
      </c>
      <c r="AD242" s="50">
        <v>1.1896341983778299E-8</v>
      </c>
      <c r="AE242" s="50" t="s">
        <v>128</v>
      </c>
      <c r="AF242" s="50">
        <v>3.666719593735E-9</v>
      </c>
      <c r="AG242" s="50">
        <v>3.4561731645083702E-8</v>
      </c>
      <c r="AH242" s="50" t="s">
        <v>128</v>
      </c>
      <c r="AI242" s="50">
        <v>7.7128667053000004E-10</v>
      </c>
      <c r="AJ242" s="50">
        <v>3.63499338398202E-9</v>
      </c>
      <c r="AK242" s="50" t="s">
        <v>128</v>
      </c>
      <c r="AL242" s="64">
        <v>0.49813431250065598</v>
      </c>
      <c r="AM242" s="50">
        <v>7.0429646957209497</v>
      </c>
      <c r="AN242" s="50" t="s">
        <v>128</v>
      </c>
      <c r="AO242" s="50">
        <v>9.7423929086666699E-10</v>
      </c>
      <c r="AP242" s="50">
        <v>1.3774463550428701E-8</v>
      </c>
      <c r="AQ242" s="50" t="s">
        <v>128</v>
      </c>
      <c r="AR242" s="50">
        <v>3.0711138369049998E-9</v>
      </c>
      <c r="AS242" s="50">
        <v>2.89476764091727E-8</v>
      </c>
      <c r="AT242" s="50" t="s">
        <v>128</v>
      </c>
      <c r="AU242" s="50"/>
      <c r="AV242" s="50"/>
      <c r="AW242" s="50">
        <v>4.0647536730333301E-9</v>
      </c>
      <c r="AX242" s="50">
        <v>5.7470276384420199E-8</v>
      </c>
      <c r="AY242" s="50" t="s">
        <v>128</v>
      </c>
      <c r="AZ242" s="50">
        <v>5.2107896433666702E-9</v>
      </c>
      <c r="BA242" s="50">
        <v>7.3673719264242597E-8</v>
      </c>
      <c r="BB242" s="50" t="s">
        <v>128</v>
      </c>
      <c r="BC242" s="50">
        <v>2.9495425361545501E-6</v>
      </c>
      <c r="BD242" s="50">
        <v>4.1702656149863902E-5</v>
      </c>
      <c r="BE242" s="50" t="s">
        <v>128</v>
      </c>
      <c r="BF242" s="50">
        <v>2.3694261516249998E-9</v>
      </c>
      <c r="BG242" s="50">
        <v>2.2333715112883801E-8</v>
      </c>
      <c r="BH242" s="50" t="s">
        <v>128</v>
      </c>
      <c r="BI242" s="50"/>
      <c r="BJ242" s="50"/>
      <c r="BK242" s="50">
        <v>9.3612253428666695E-8</v>
      </c>
      <c r="BL242" s="50">
        <v>1.3235542692797601E-6</v>
      </c>
      <c r="BM242" s="50" t="s">
        <v>128</v>
      </c>
      <c r="BN242" s="50">
        <v>9.9186645612666706E-9</v>
      </c>
      <c r="BO242" s="50">
        <v>1.40236885074259E-7</v>
      </c>
      <c r="BP242" s="50" t="s">
        <v>128</v>
      </c>
      <c r="BQ242" s="50">
        <v>4.3544967053999996E-9</v>
      </c>
      <c r="BR242" s="50">
        <v>4.10445747852058E-8</v>
      </c>
      <c r="BS242" s="50" t="s">
        <v>128</v>
      </c>
      <c r="BT242" s="50"/>
      <c r="BU242" s="50"/>
      <c r="BV242" s="50"/>
      <c r="BW242" s="50"/>
      <c r="BX242" s="50"/>
      <c r="BY242" s="50"/>
      <c r="BZ242" s="50"/>
      <c r="CA242" s="50"/>
      <c r="CB242" s="50"/>
      <c r="CC242" s="50">
        <v>1.0026428084600699E-3</v>
      </c>
      <c r="CD242" s="50">
        <v>1.41760519707091E-2</v>
      </c>
      <c r="CE242" s="50" t="s">
        <v>128</v>
      </c>
      <c r="CF242" s="57" t="s">
        <v>132</v>
      </c>
      <c r="CG242" s="60" t="s">
        <v>159</v>
      </c>
      <c r="CH242" s="52">
        <v>39387</v>
      </c>
      <c r="CI242" s="60" t="s">
        <v>132</v>
      </c>
      <c r="CJ242" s="60" t="s">
        <v>159</v>
      </c>
      <c r="CK242" s="52">
        <v>39387</v>
      </c>
      <c r="CL242" s="60" t="s">
        <v>132</v>
      </c>
      <c r="CM242" s="60" t="s">
        <v>159</v>
      </c>
      <c r="CN242" s="52">
        <v>39387</v>
      </c>
      <c r="CO242" s="60" t="s">
        <v>130</v>
      </c>
      <c r="CP242" s="60" t="s">
        <v>186</v>
      </c>
      <c r="CQ242" s="52">
        <v>32112</v>
      </c>
      <c r="CR242" s="60" t="s">
        <v>130</v>
      </c>
      <c r="CS242" s="60" t="s">
        <v>186</v>
      </c>
      <c r="CT242" s="52">
        <v>32112</v>
      </c>
      <c r="CU242" s="60" t="s">
        <v>130</v>
      </c>
      <c r="CV242" s="60" t="s">
        <v>186</v>
      </c>
      <c r="CW242" s="52">
        <v>32112</v>
      </c>
      <c r="CX242" s="60"/>
      <c r="CY242" s="60"/>
      <c r="CZ242" s="51"/>
      <c r="DA242" s="60"/>
      <c r="DB242" s="60"/>
      <c r="DC242" s="51"/>
      <c r="DD242" s="60"/>
      <c r="DE242" s="60"/>
      <c r="DF242" s="51"/>
      <c r="DG242" s="60"/>
      <c r="DH242" s="60"/>
      <c r="DI242" s="51"/>
      <c r="DJ242" s="60"/>
      <c r="DK242" s="60"/>
      <c r="DL242" s="51"/>
      <c r="DM242" s="60"/>
      <c r="DN242" s="60"/>
      <c r="DO242" s="51"/>
      <c r="DP242" s="51"/>
      <c r="DQ242" s="51"/>
      <c r="DR242" s="51"/>
      <c r="DS242" s="51"/>
      <c r="DT242" s="51"/>
      <c r="DU242" s="51"/>
      <c r="DV242" s="51"/>
      <c r="DW242" s="51"/>
      <c r="DX242" s="51"/>
      <c r="DY242" s="51"/>
      <c r="DZ242" s="51"/>
      <c r="EA242" s="51"/>
      <c r="EB242" s="51"/>
      <c r="EC242" s="51"/>
      <c r="ED242" s="51"/>
      <c r="EE242" s="51"/>
      <c r="EF242" s="51"/>
      <c r="EG242" s="51"/>
      <c r="EH242" s="51"/>
      <c r="EI242" s="51"/>
      <c r="EJ242" s="51"/>
      <c r="EK242" s="51"/>
      <c r="EL242" s="51"/>
      <c r="EM242" s="51"/>
      <c r="EN242" s="51"/>
      <c r="EO242" s="51"/>
      <c r="EP242" s="51"/>
    </row>
    <row r="243" spans="1:146" s="120" customFormat="1">
      <c r="A243" s="57" t="s">
        <v>122</v>
      </c>
      <c r="B243" s="57">
        <v>10377</v>
      </c>
      <c r="C243" s="57" t="s">
        <v>405</v>
      </c>
      <c r="D243" s="57" t="s">
        <v>303</v>
      </c>
      <c r="E243" s="57" t="s">
        <v>406</v>
      </c>
      <c r="F243" s="134" t="s">
        <v>561</v>
      </c>
      <c r="G243" s="57" t="s">
        <v>126</v>
      </c>
      <c r="H243" s="59">
        <v>57.39</v>
      </c>
      <c r="I243" s="59">
        <v>600</v>
      </c>
      <c r="J243" s="48">
        <v>587.28070175438597</v>
      </c>
      <c r="K243" s="48">
        <v>41.537148239726797</v>
      </c>
      <c r="L243" s="49">
        <v>0.72376978985410001</v>
      </c>
      <c r="M243" s="3" t="s">
        <v>142</v>
      </c>
      <c r="N243" s="50">
        <v>1.0404250118999999E-9</v>
      </c>
      <c r="O243" s="50">
        <v>1.47102426864985E-8</v>
      </c>
      <c r="P243" s="50" t="s">
        <v>128</v>
      </c>
      <c r="Q243" s="50"/>
      <c r="R243" s="50">
        <v>0</v>
      </c>
      <c r="S243" s="50"/>
      <c r="T243" s="50">
        <v>2.5610878791666701E-9</v>
      </c>
      <c r="U243" s="50">
        <v>3.6210417678436699E-8</v>
      </c>
      <c r="V243" s="50" t="s">
        <v>128</v>
      </c>
      <c r="W243" s="50"/>
      <c r="X243" s="50">
        <v>0</v>
      </c>
      <c r="Y243" s="50"/>
      <c r="Z243" s="50">
        <v>3.6460824425E-9</v>
      </c>
      <c r="AA243" s="50">
        <v>1.71836050878893E-8</v>
      </c>
      <c r="AB243" s="50" t="s">
        <v>128</v>
      </c>
      <c r="AC243" s="50">
        <v>2.5242109217E-9</v>
      </c>
      <c r="AD243" s="50">
        <v>1.1896341983778299E-8</v>
      </c>
      <c r="AE243" s="50" t="s">
        <v>128</v>
      </c>
      <c r="AF243" s="50">
        <v>3.666719593735E-9</v>
      </c>
      <c r="AG243" s="50">
        <v>3.4561731645083702E-8</v>
      </c>
      <c r="AH243" s="50" t="s">
        <v>128</v>
      </c>
      <c r="AI243" s="50">
        <v>7.7128667053000004E-10</v>
      </c>
      <c r="AJ243" s="50">
        <v>3.63499338398202E-9</v>
      </c>
      <c r="AK243" s="50" t="s">
        <v>128</v>
      </c>
      <c r="AL243" s="64">
        <v>0.49813431250065598</v>
      </c>
      <c r="AM243" s="50">
        <v>7.0429646957209497</v>
      </c>
      <c r="AN243" s="50" t="s">
        <v>128</v>
      </c>
      <c r="AO243" s="50">
        <v>9.7423929086666699E-10</v>
      </c>
      <c r="AP243" s="50">
        <v>1.3774463550428701E-8</v>
      </c>
      <c r="AQ243" s="50" t="s">
        <v>128</v>
      </c>
      <c r="AR243" s="50">
        <v>3.0711138369049998E-9</v>
      </c>
      <c r="AS243" s="50">
        <v>2.89476764091727E-8</v>
      </c>
      <c r="AT243" s="50" t="s">
        <v>128</v>
      </c>
      <c r="AU243" s="50"/>
      <c r="AV243" s="50"/>
      <c r="AW243" s="50">
        <v>4.0647536730333301E-9</v>
      </c>
      <c r="AX243" s="50">
        <v>5.7470276384420199E-8</v>
      </c>
      <c r="AY243" s="50" t="s">
        <v>128</v>
      </c>
      <c r="AZ243" s="50">
        <v>5.2107896433666702E-9</v>
      </c>
      <c r="BA243" s="50">
        <v>7.3673719264242597E-8</v>
      </c>
      <c r="BB243" s="50" t="s">
        <v>128</v>
      </c>
      <c r="BC243" s="50">
        <v>2.9495425361545501E-6</v>
      </c>
      <c r="BD243" s="50">
        <v>4.1702656149863902E-5</v>
      </c>
      <c r="BE243" s="50" t="s">
        <v>128</v>
      </c>
      <c r="BF243" s="50">
        <v>2.3694261516249998E-9</v>
      </c>
      <c r="BG243" s="50">
        <v>2.2333715112883801E-8</v>
      </c>
      <c r="BH243" s="50" t="s">
        <v>128</v>
      </c>
      <c r="BI243" s="50"/>
      <c r="BJ243" s="50"/>
      <c r="BK243" s="50">
        <v>9.3612253428666695E-8</v>
      </c>
      <c r="BL243" s="50">
        <v>1.3235542692797601E-6</v>
      </c>
      <c r="BM243" s="50" t="s">
        <v>128</v>
      </c>
      <c r="BN243" s="50">
        <v>9.9186645612666706E-9</v>
      </c>
      <c r="BO243" s="50">
        <v>1.40236885074259E-7</v>
      </c>
      <c r="BP243" s="50" t="s">
        <v>128</v>
      </c>
      <c r="BQ243" s="50">
        <v>4.3544967053999996E-9</v>
      </c>
      <c r="BR243" s="50">
        <v>4.10445747852058E-8</v>
      </c>
      <c r="BS243" s="50" t="s">
        <v>128</v>
      </c>
      <c r="BT243" s="50"/>
      <c r="BU243" s="50"/>
      <c r="BV243" s="50"/>
      <c r="BW243" s="50"/>
      <c r="BX243" s="50"/>
      <c r="BY243" s="50"/>
      <c r="BZ243" s="50"/>
      <c r="CA243" s="50"/>
      <c r="CB243" s="50"/>
      <c r="CC243" s="50">
        <v>1.0026428084600699E-3</v>
      </c>
      <c r="CD243" s="50">
        <v>1.41760519707091E-2</v>
      </c>
      <c r="CE243" s="50" t="s">
        <v>128</v>
      </c>
      <c r="CF243" s="57" t="s">
        <v>132</v>
      </c>
      <c r="CG243" s="60" t="s">
        <v>159</v>
      </c>
      <c r="CH243" s="52">
        <v>39387</v>
      </c>
      <c r="CI243" s="60" t="s">
        <v>132</v>
      </c>
      <c r="CJ243" s="60" t="s">
        <v>159</v>
      </c>
      <c r="CK243" s="52">
        <v>39387</v>
      </c>
      <c r="CL243" s="60" t="s">
        <v>132</v>
      </c>
      <c r="CM243" s="60" t="s">
        <v>159</v>
      </c>
      <c r="CN243" s="52">
        <v>39387</v>
      </c>
      <c r="CO243" s="60" t="s">
        <v>130</v>
      </c>
      <c r="CP243" s="60" t="s">
        <v>186</v>
      </c>
      <c r="CQ243" s="52">
        <v>32112</v>
      </c>
      <c r="CR243" s="60" t="s">
        <v>130</v>
      </c>
      <c r="CS243" s="60" t="s">
        <v>186</v>
      </c>
      <c r="CT243" s="52">
        <v>32112</v>
      </c>
      <c r="CU243" s="60" t="s">
        <v>130</v>
      </c>
      <c r="CV243" s="60" t="s">
        <v>186</v>
      </c>
      <c r="CW243" s="52">
        <v>32112</v>
      </c>
      <c r="CX243" s="60"/>
      <c r="CY243" s="60"/>
      <c r="CZ243" s="51"/>
      <c r="DA243" s="60"/>
      <c r="DB243" s="60"/>
      <c r="DC243" s="51"/>
      <c r="DD243" s="60"/>
      <c r="DE243" s="60"/>
      <c r="DF243" s="51"/>
      <c r="DG243" s="60"/>
      <c r="DH243" s="60"/>
      <c r="DI243" s="51"/>
      <c r="DJ243" s="60"/>
      <c r="DK243" s="60"/>
      <c r="DL243" s="51"/>
      <c r="DM243" s="60"/>
      <c r="DN243" s="60"/>
      <c r="DO243" s="51"/>
      <c r="DP243" s="51"/>
      <c r="DQ243" s="51"/>
      <c r="DR243" s="51"/>
      <c r="DS243" s="51"/>
      <c r="DT243" s="51"/>
      <c r="DU243" s="51"/>
      <c r="DV243" s="51"/>
      <c r="DW243" s="51"/>
      <c r="DX243" s="51"/>
      <c r="DY243" s="51"/>
      <c r="DZ243" s="51"/>
      <c r="EA243" s="51"/>
      <c r="EB243" s="51"/>
      <c r="EC243" s="51"/>
      <c r="ED243" s="51"/>
      <c r="EE243" s="51"/>
      <c r="EF243" s="51"/>
      <c r="EG243" s="51"/>
      <c r="EH243" s="51"/>
      <c r="EI243" s="51"/>
      <c r="EJ243" s="51"/>
      <c r="EK243" s="51"/>
      <c r="EL243" s="51"/>
      <c r="EM243" s="51"/>
      <c r="EN243" s="51"/>
      <c r="EO243" s="51"/>
      <c r="EP243" s="51"/>
    </row>
    <row r="244" spans="1:146" s="120" customFormat="1">
      <c r="A244" s="57" t="s">
        <v>122</v>
      </c>
      <c r="B244" s="57">
        <v>10377</v>
      </c>
      <c r="C244" s="57" t="s">
        <v>405</v>
      </c>
      <c r="D244" s="57" t="s">
        <v>303</v>
      </c>
      <c r="E244" s="57" t="s">
        <v>406</v>
      </c>
      <c r="F244" s="134" t="s">
        <v>561</v>
      </c>
      <c r="G244" s="57" t="s">
        <v>126</v>
      </c>
      <c r="H244" s="59">
        <v>57.39</v>
      </c>
      <c r="I244" s="59">
        <v>600</v>
      </c>
      <c r="J244" s="48">
        <v>587.28070175438597</v>
      </c>
      <c r="K244" s="48">
        <v>41.537148239726797</v>
      </c>
      <c r="L244" s="49">
        <v>0.72376978985410001</v>
      </c>
      <c r="M244" s="3" t="s">
        <v>142</v>
      </c>
      <c r="N244" s="50">
        <v>1.0404250118999999E-9</v>
      </c>
      <c r="O244" s="50">
        <v>1.47102426864985E-8</v>
      </c>
      <c r="P244" s="50" t="s">
        <v>128</v>
      </c>
      <c r="Q244" s="50"/>
      <c r="R244" s="50">
        <v>0</v>
      </c>
      <c r="S244" s="50"/>
      <c r="T244" s="50">
        <v>2.5610878791666701E-9</v>
      </c>
      <c r="U244" s="50">
        <v>3.6210417678436699E-8</v>
      </c>
      <c r="V244" s="50" t="s">
        <v>128</v>
      </c>
      <c r="W244" s="50"/>
      <c r="X244" s="50">
        <v>0</v>
      </c>
      <c r="Y244" s="50"/>
      <c r="Z244" s="50">
        <v>3.6460824425E-9</v>
      </c>
      <c r="AA244" s="50">
        <v>1.71836050878893E-8</v>
      </c>
      <c r="AB244" s="50" t="s">
        <v>128</v>
      </c>
      <c r="AC244" s="50">
        <v>2.5242109217E-9</v>
      </c>
      <c r="AD244" s="50">
        <v>1.1896341983778299E-8</v>
      </c>
      <c r="AE244" s="50" t="s">
        <v>128</v>
      </c>
      <c r="AF244" s="50">
        <v>3.666719593735E-9</v>
      </c>
      <c r="AG244" s="50">
        <v>3.4561731645083702E-8</v>
      </c>
      <c r="AH244" s="50" t="s">
        <v>128</v>
      </c>
      <c r="AI244" s="50">
        <v>7.7128667053000004E-10</v>
      </c>
      <c r="AJ244" s="50">
        <v>3.63499338398202E-9</v>
      </c>
      <c r="AK244" s="50" t="s">
        <v>128</v>
      </c>
      <c r="AL244" s="64">
        <v>0.49813431250065598</v>
      </c>
      <c r="AM244" s="50">
        <v>7.0429646957209497</v>
      </c>
      <c r="AN244" s="50" t="s">
        <v>128</v>
      </c>
      <c r="AO244" s="50">
        <v>9.7423929086666699E-10</v>
      </c>
      <c r="AP244" s="50">
        <v>1.3774463550428701E-8</v>
      </c>
      <c r="AQ244" s="50" t="s">
        <v>128</v>
      </c>
      <c r="AR244" s="50">
        <v>3.0711138369049998E-9</v>
      </c>
      <c r="AS244" s="50">
        <v>2.89476764091727E-8</v>
      </c>
      <c r="AT244" s="50" t="s">
        <v>128</v>
      </c>
      <c r="AU244" s="50"/>
      <c r="AV244" s="50"/>
      <c r="AW244" s="50">
        <v>4.0647536730333301E-9</v>
      </c>
      <c r="AX244" s="50">
        <v>5.7470276384420199E-8</v>
      </c>
      <c r="AY244" s="50" t="s">
        <v>128</v>
      </c>
      <c r="AZ244" s="50">
        <v>5.2107896433666702E-9</v>
      </c>
      <c r="BA244" s="50">
        <v>7.3673719264242597E-8</v>
      </c>
      <c r="BB244" s="50" t="s">
        <v>128</v>
      </c>
      <c r="BC244" s="50">
        <v>2.9495425361545501E-6</v>
      </c>
      <c r="BD244" s="50">
        <v>4.1702656149863902E-5</v>
      </c>
      <c r="BE244" s="50" t="s">
        <v>128</v>
      </c>
      <c r="BF244" s="50">
        <v>2.3694261516249998E-9</v>
      </c>
      <c r="BG244" s="50">
        <v>2.2333715112883801E-8</v>
      </c>
      <c r="BH244" s="50" t="s">
        <v>128</v>
      </c>
      <c r="BI244" s="50"/>
      <c r="BJ244" s="50"/>
      <c r="BK244" s="50">
        <v>9.3612253428666695E-8</v>
      </c>
      <c r="BL244" s="50">
        <v>1.3235542692797601E-6</v>
      </c>
      <c r="BM244" s="50" t="s">
        <v>128</v>
      </c>
      <c r="BN244" s="50">
        <v>9.9186645612666706E-9</v>
      </c>
      <c r="BO244" s="50">
        <v>1.40236885074259E-7</v>
      </c>
      <c r="BP244" s="50" t="s">
        <v>128</v>
      </c>
      <c r="BQ244" s="50">
        <v>4.3544967053999996E-9</v>
      </c>
      <c r="BR244" s="50">
        <v>4.10445747852058E-8</v>
      </c>
      <c r="BS244" s="50" t="s">
        <v>128</v>
      </c>
      <c r="BT244" s="50"/>
      <c r="BU244" s="50"/>
      <c r="BV244" s="50"/>
      <c r="BW244" s="50"/>
      <c r="BX244" s="50"/>
      <c r="BY244" s="50"/>
      <c r="BZ244" s="50"/>
      <c r="CA244" s="50"/>
      <c r="CB244" s="50"/>
      <c r="CC244" s="50">
        <v>1.0026428084600699E-3</v>
      </c>
      <c r="CD244" s="50">
        <v>1.41760519707091E-2</v>
      </c>
      <c r="CE244" s="50" t="s">
        <v>128</v>
      </c>
      <c r="CF244" s="57" t="s">
        <v>132</v>
      </c>
      <c r="CG244" s="60" t="s">
        <v>159</v>
      </c>
      <c r="CH244" s="61">
        <v>39387</v>
      </c>
      <c r="CI244" s="60" t="s">
        <v>132</v>
      </c>
      <c r="CJ244" s="60" t="s">
        <v>159</v>
      </c>
      <c r="CK244" s="52">
        <v>39387</v>
      </c>
      <c r="CL244" s="60" t="s">
        <v>132</v>
      </c>
      <c r="CM244" s="60" t="s">
        <v>159</v>
      </c>
      <c r="CN244" s="52">
        <v>39387</v>
      </c>
      <c r="CO244" s="60" t="s">
        <v>130</v>
      </c>
      <c r="CP244" s="60" t="s">
        <v>186</v>
      </c>
      <c r="CQ244" s="52">
        <v>32112</v>
      </c>
      <c r="CR244" s="60" t="s">
        <v>130</v>
      </c>
      <c r="CS244" s="60" t="s">
        <v>186</v>
      </c>
      <c r="CT244" s="52">
        <v>32112</v>
      </c>
      <c r="CU244" s="60" t="s">
        <v>130</v>
      </c>
      <c r="CV244" s="60" t="s">
        <v>186</v>
      </c>
      <c r="CW244" s="52">
        <v>32112</v>
      </c>
      <c r="CX244" s="60"/>
      <c r="CY244" s="60"/>
      <c r="CZ244" s="51"/>
      <c r="DA244" s="60"/>
      <c r="DB244" s="60"/>
      <c r="DC244" s="51"/>
      <c r="DD244" s="60"/>
      <c r="DE244" s="60"/>
      <c r="DF244" s="51"/>
      <c r="DG244" s="60"/>
      <c r="DH244" s="60"/>
      <c r="DI244" s="51"/>
      <c r="DJ244" s="60"/>
      <c r="DK244" s="60"/>
      <c r="DL244" s="51"/>
      <c r="DM244" s="60"/>
      <c r="DN244" s="60"/>
      <c r="DO244" s="51"/>
      <c r="DP244" s="51"/>
      <c r="DQ244" s="51"/>
      <c r="DR244" s="51"/>
      <c r="DS244" s="51"/>
      <c r="DT244" s="51"/>
      <c r="DU244" s="51"/>
      <c r="DV244" s="51"/>
      <c r="DW244" s="51"/>
      <c r="DX244" s="51"/>
      <c r="DY244" s="51"/>
      <c r="DZ244" s="51"/>
      <c r="EA244" s="51"/>
      <c r="EB244" s="51"/>
      <c r="EC244" s="51"/>
      <c r="ED244" s="51"/>
      <c r="EE244" s="51"/>
      <c r="EF244" s="51"/>
      <c r="EG244" s="51"/>
      <c r="EH244" s="51"/>
      <c r="EI244" s="51"/>
      <c r="EJ244" s="51"/>
      <c r="EK244" s="51"/>
      <c r="EL244" s="51"/>
      <c r="EM244" s="51"/>
      <c r="EN244" s="51"/>
      <c r="EO244" s="51"/>
      <c r="EP244" s="51"/>
    </row>
    <row r="245" spans="1:146" s="120" customFormat="1">
      <c r="A245" s="57" t="s">
        <v>122</v>
      </c>
      <c r="B245" s="57">
        <v>6002</v>
      </c>
      <c r="C245" s="57" t="s">
        <v>319</v>
      </c>
      <c r="D245" s="57" t="s">
        <v>173</v>
      </c>
      <c r="E245" s="57" t="s">
        <v>320</v>
      </c>
      <c r="F245" s="58">
        <v>1</v>
      </c>
      <c r="G245" s="57" t="s">
        <v>126</v>
      </c>
      <c r="H245" s="59">
        <v>723</v>
      </c>
      <c r="I245" s="59">
        <v>6976.5291176000001</v>
      </c>
      <c r="J245" s="48">
        <v>6722.06833333333</v>
      </c>
      <c r="K245" s="48">
        <v>711.19634960321298</v>
      </c>
      <c r="L245" s="49">
        <v>0.98367406584123596</v>
      </c>
      <c r="M245" s="3" t="s">
        <v>137</v>
      </c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64">
        <v>0.52622988217645805</v>
      </c>
      <c r="AM245" s="50">
        <v>4.9837443119500699</v>
      </c>
      <c r="AN245" s="50" t="s">
        <v>128</v>
      </c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>
        <v>1.0451539161060801E-5</v>
      </c>
      <c r="BD245" s="50">
        <v>9.89720667819826E-5</v>
      </c>
      <c r="BE245" s="50" t="s">
        <v>128</v>
      </c>
      <c r="BF245" s="50"/>
      <c r="BG245" s="50"/>
      <c r="BH245" s="50"/>
      <c r="BI245" s="50">
        <v>2.9999999999999997E-4</v>
      </c>
      <c r="BJ245" s="50" t="s">
        <v>129</v>
      </c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>
        <v>4.8492365482865197E-4</v>
      </c>
      <c r="CD245" s="50">
        <v>4.5996667586245803E-3</v>
      </c>
      <c r="CE245" s="50" t="s">
        <v>128</v>
      </c>
      <c r="CF245" s="57" t="s">
        <v>152</v>
      </c>
      <c r="CG245" s="60" t="s">
        <v>153</v>
      </c>
      <c r="CH245" s="61">
        <v>37681</v>
      </c>
      <c r="CI245" s="60" t="s">
        <v>130</v>
      </c>
      <c r="CJ245" s="60" t="s">
        <v>138</v>
      </c>
      <c r="CK245" s="52">
        <v>33298</v>
      </c>
      <c r="CL245" s="60" t="s">
        <v>132</v>
      </c>
      <c r="CM245" s="60" t="s">
        <v>133</v>
      </c>
      <c r="CN245" s="52">
        <v>40179</v>
      </c>
      <c r="CO245" s="60"/>
      <c r="CP245" s="60"/>
      <c r="CQ245" s="51"/>
      <c r="CR245" s="60"/>
      <c r="CS245" s="60"/>
      <c r="CT245" s="51"/>
      <c r="CU245" s="60"/>
      <c r="CV245" s="60"/>
      <c r="CW245" s="51"/>
      <c r="CX245" s="60"/>
      <c r="CY245" s="60"/>
      <c r="CZ245" s="51"/>
      <c r="DA245" s="60"/>
      <c r="DB245" s="60"/>
      <c r="DC245" s="51"/>
      <c r="DD245" s="60"/>
      <c r="DE245" s="60"/>
      <c r="DF245" s="51"/>
      <c r="DG245" s="60"/>
      <c r="DH245" s="60"/>
      <c r="DI245" s="51"/>
      <c r="DJ245" s="60"/>
      <c r="DK245" s="60"/>
      <c r="DL245" s="51"/>
      <c r="DM245" s="60"/>
      <c r="DN245" s="60"/>
      <c r="DO245" s="51"/>
      <c r="DP245" s="51"/>
      <c r="DQ245" s="51"/>
      <c r="DR245" s="51"/>
      <c r="DS245" s="51"/>
      <c r="DT245" s="51"/>
      <c r="DU245" s="51"/>
      <c r="DV245" s="51"/>
      <c r="DW245" s="51"/>
      <c r="DX245" s="51"/>
      <c r="DY245" s="51"/>
      <c r="DZ245" s="51"/>
      <c r="EA245" s="51"/>
      <c r="EB245" s="51"/>
      <c r="EC245" s="51"/>
      <c r="ED245" s="51"/>
      <c r="EE245" s="51"/>
      <c r="EF245" s="51"/>
      <c r="EG245" s="51"/>
      <c r="EH245" s="51"/>
      <c r="EI245" s="51"/>
      <c r="EJ245" s="51"/>
      <c r="EK245" s="51"/>
      <c r="EL245" s="51"/>
      <c r="EM245" s="51"/>
      <c r="EN245" s="51"/>
      <c r="EO245" s="51"/>
      <c r="EP245" s="51"/>
    </row>
    <row r="246" spans="1:146" s="120" customFormat="1">
      <c r="A246" s="57" t="s">
        <v>122</v>
      </c>
      <c r="B246" s="57">
        <v>10333</v>
      </c>
      <c r="C246" s="57" t="s">
        <v>402</v>
      </c>
      <c r="D246" s="57" t="s">
        <v>161</v>
      </c>
      <c r="E246" s="57" t="s">
        <v>125</v>
      </c>
      <c r="F246" s="58">
        <v>1</v>
      </c>
      <c r="G246" s="57" t="s">
        <v>126</v>
      </c>
      <c r="H246" s="59">
        <v>150</v>
      </c>
      <c r="I246" s="59">
        <v>1281</v>
      </c>
      <c r="J246" s="48">
        <v>1418.3333333333301</v>
      </c>
      <c r="K246" s="48">
        <v>135.58888888888899</v>
      </c>
      <c r="L246" s="49">
        <v>0.90392592592592602</v>
      </c>
      <c r="M246" s="3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64">
        <v>0.54197518504564801</v>
      </c>
      <c r="AM246" s="50">
        <v>5.64967439517432</v>
      </c>
      <c r="AN246" s="50" t="s">
        <v>128</v>
      </c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>
        <v>6.36662154912457E-6</v>
      </c>
      <c r="CA246" s="50">
        <v>6.67225700015345E-5</v>
      </c>
      <c r="CB246" s="50" t="s">
        <v>128</v>
      </c>
      <c r="CC246" s="50">
        <v>1.7504240044662899E-5</v>
      </c>
      <c r="CD246" s="50">
        <v>1.83445469891999E-4</v>
      </c>
      <c r="CE246" s="50" t="s">
        <v>128</v>
      </c>
      <c r="CF246" s="57" t="s">
        <v>130</v>
      </c>
      <c r="CG246" s="60" t="s">
        <v>186</v>
      </c>
      <c r="CH246" s="60"/>
      <c r="CI246" s="60"/>
      <c r="CJ246" s="60"/>
      <c r="CK246" s="51"/>
      <c r="CL246" s="60"/>
      <c r="CM246" s="60"/>
      <c r="CN246" s="51"/>
      <c r="CO246" s="60"/>
      <c r="CP246" s="60"/>
      <c r="CQ246" s="51"/>
      <c r="CR246" s="60"/>
      <c r="CS246" s="60"/>
      <c r="CT246" s="51"/>
      <c r="CU246" s="60"/>
      <c r="CV246" s="60"/>
      <c r="CW246" s="51"/>
      <c r="CX246" s="60"/>
      <c r="CY246" s="60"/>
      <c r="CZ246" s="51"/>
      <c r="DA246" s="60"/>
      <c r="DB246" s="60"/>
      <c r="DC246" s="51"/>
      <c r="DD246" s="60"/>
      <c r="DE246" s="60"/>
      <c r="DF246" s="51"/>
      <c r="DG246" s="60"/>
      <c r="DH246" s="60"/>
      <c r="DI246" s="51"/>
      <c r="DJ246" s="60"/>
      <c r="DK246" s="60"/>
      <c r="DL246" s="51"/>
      <c r="DM246" s="60"/>
      <c r="DN246" s="60"/>
      <c r="DO246" s="51"/>
      <c r="DP246" s="51"/>
      <c r="DQ246" s="51"/>
      <c r="DR246" s="51"/>
      <c r="DS246" s="51"/>
      <c r="DT246" s="51"/>
      <c r="DU246" s="51"/>
      <c r="DV246" s="51"/>
      <c r="DW246" s="51"/>
      <c r="DX246" s="51"/>
      <c r="DY246" s="51"/>
      <c r="DZ246" s="51"/>
      <c r="EA246" s="51"/>
      <c r="EB246" s="51"/>
      <c r="EC246" s="51"/>
      <c r="ED246" s="51"/>
      <c r="EE246" s="51"/>
      <c r="EF246" s="51"/>
      <c r="EG246" s="51"/>
      <c r="EH246" s="51"/>
      <c r="EI246" s="51"/>
      <c r="EJ246" s="51"/>
      <c r="EK246" s="51"/>
      <c r="EL246" s="51"/>
      <c r="EM246" s="51"/>
      <c r="EN246" s="51"/>
      <c r="EO246" s="51"/>
      <c r="EP246" s="51"/>
    </row>
    <row r="247" spans="1:146" s="120" customFormat="1">
      <c r="A247" s="57" t="s">
        <v>122</v>
      </c>
      <c r="B247" s="57">
        <v>6147</v>
      </c>
      <c r="C247" s="57" t="s">
        <v>355</v>
      </c>
      <c r="D247" s="57" t="s">
        <v>147</v>
      </c>
      <c r="E247" s="57" t="s">
        <v>158</v>
      </c>
      <c r="F247" s="58">
        <v>1</v>
      </c>
      <c r="G247" s="57" t="s">
        <v>126</v>
      </c>
      <c r="H247" s="59">
        <v>583</v>
      </c>
      <c r="I247" s="59">
        <v>7000</v>
      </c>
      <c r="J247" s="48">
        <v>5588.9166666666697</v>
      </c>
      <c r="K247" s="48">
        <v>527.71451800368595</v>
      </c>
      <c r="L247" s="49">
        <v>0.90517069983479603</v>
      </c>
      <c r="M247" s="3" t="s">
        <v>127</v>
      </c>
      <c r="N247" s="50">
        <v>6.3199999999999997E-9</v>
      </c>
      <c r="O247" s="50">
        <v>6.6933829046345498E-8</v>
      </c>
      <c r="P247" s="50" t="s">
        <v>129</v>
      </c>
      <c r="Q247" s="50">
        <v>2.9699999999999999E-9</v>
      </c>
      <c r="R247" s="50">
        <v>3.1454663333488301E-8</v>
      </c>
      <c r="S247" s="50" t="s">
        <v>129</v>
      </c>
      <c r="T247" s="50">
        <v>3.05E-9</v>
      </c>
      <c r="U247" s="50">
        <v>3.23019269923028E-8</v>
      </c>
      <c r="V247" s="50" t="s">
        <v>129</v>
      </c>
      <c r="W247" s="50">
        <v>3.0100000000000002E-9</v>
      </c>
      <c r="X247" s="50">
        <v>3.18782951628956E-8</v>
      </c>
      <c r="Y247" s="50" t="s">
        <v>129</v>
      </c>
      <c r="Z247" s="50">
        <v>2.28E-9</v>
      </c>
      <c r="AA247" s="50">
        <v>2.4147014276213301E-8</v>
      </c>
      <c r="AB247" s="50" t="s">
        <v>129</v>
      </c>
      <c r="AC247" s="50">
        <v>5.3100000000000001E-9</v>
      </c>
      <c r="AD247" s="50">
        <v>5.6237125353812497E-8</v>
      </c>
      <c r="AE247" s="50" t="s">
        <v>129</v>
      </c>
      <c r="AF247" s="50">
        <v>1.2509999999999999E-8</v>
      </c>
      <c r="AG247" s="50">
        <v>1.3249085464711699E-7</v>
      </c>
      <c r="AH247" s="50" t="s">
        <v>129</v>
      </c>
      <c r="AI247" s="50">
        <v>3.442E-8</v>
      </c>
      <c r="AJ247" s="50">
        <v>3.6453518920493901E-7</v>
      </c>
      <c r="AK247" s="50" t="s">
        <v>129</v>
      </c>
      <c r="AL247" s="64">
        <v>0.65727126612641595</v>
      </c>
      <c r="AM247" s="50">
        <v>6.9610257221488201</v>
      </c>
      <c r="AN247" s="50" t="s">
        <v>128</v>
      </c>
      <c r="AO247" s="50">
        <v>1.0999999999999999E-8</v>
      </c>
      <c r="AP247" s="50">
        <v>1.16498753086994E-7</v>
      </c>
      <c r="AQ247" s="50" t="s">
        <v>129</v>
      </c>
      <c r="AR247" s="50">
        <v>3.1300000000000002E-9</v>
      </c>
      <c r="AS247" s="50">
        <v>3.3149190651117299E-8</v>
      </c>
      <c r="AT247" s="50" t="s">
        <v>129</v>
      </c>
      <c r="AU247" s="50">
        <v>1.6E-7</v>
      </c>
      <c r="AV247" s="50" t="s">
        <v>129</v>
      </c>
      <c r="AW247" s="50">
        <v>1.2509999999999999E-8</v>
      </c>
      <c r="AX247" s="50">
        <v>1.3249085464711699E-7</v>
      </c>
      <c r="AY247" s="50" t="s">
        <v>129</v>
      </c>
      <c r="AZ247" s="50">
        <v>1.8580000000000002E-8</v>
      </c>
      <c r="BA247" s="50">
        <v>1.9677698475966799E-7</v>
      </c>
      <c r="BB247" s="50" t="s">
        <v>129</v>
      </c>
      <c r="BC247" s="50">
        <v>4.6199999999999998E-6</v>
      </c>
      <c r="BD247" s="50">
        <v>4.8929476296537399E-5</v>
      </c>
      <c r="BE247" s="50" t="s">
        <v>129</v>
      </c>
      <c r="BF247" s="50">
        <v>3.2599999999999999E-9</v>
      </c>
      <c r="BG247" s="50">
        <v>3.4525994096690901E-8</v>
      </c>
      <c r="BH247" s="50" t="s">
        <v>129</v>
      </c>
      <c r="BI247" s="50">
        <v>2.0866666666666698E-5</v>
      </c>
      <c r="BJ247" s="50" t="s">
        <v>128</v>
      </c>
      <c r="BK247" s="50"/>
      <c r="BL247" s="50"/>
      <c r="BM247" s="50"/>
      <c r="BN247" s="50">
        <v>7.6980000000000005E-8</v>
      </c>
      <c r="BO247" s="50">
        <v>8.1527945569425305E-7</v>
      </c>
      <c r="BP247" s="50" t="s">
        <v>129</v>
      </c>
      <c r="BQ247" s="50">
        <v>3.683E-8</v>
      </c>
      <c r="BR247" s="50">
        <v>3.9005900692672602E-7</v>
      </c>
      <c r="BS247" s="50" t="s">
        <v>129</v>
      </c>
      <c r="BT247" s="50"/>
      <c r="BU247" s="50"/>
      <c r="BV247" s="50"/>
      <c r="BW247" s="50"/>
      <c r="BX247" s="50"/>
      <c r="BY247" s="50"/>
      <c r="BZ247" s="50"/>
      <c r="CA247" s="50"/>
      <c r="CB247" s="50"/>
      <c r="CC247" s="50">
        <v>1.33244022349924E-3</v>
      </c>
      <c r="CD247" s="50">
        <v>1.4111602236419701E-2</v>
      </c>
      <c r="CE247" s="50" t="s">
        <v>128</v>
      </c>
      <c r="CF247" s="57" t="s">
        <v>152</v>
      </c>
      <c r="CG247" s="60" t="s">
        <v>178</v>
      </c>
      <c r="CH247" s="61">
        <v>39753</v>
      </c>
      <c r="CI247" s="60" t="s">
        <v>170</v>
      </c>
      <c r="CJ247" s="60" t="s">
        <v>185</v>
      </c>
      <c r="CK247" s="61">
        <v>39845</v>
      </c>
      <c r="CL247" s="60" t="s">
        <v>130</v>
      </c>
      <c r="CM247" s="60" t="s">
        <v>179</v>
      </c>
      <c r="CN247" s="61">
        <v>27729</v>
      </c>
      <c r="CO247" s="60" t="s">
        <v>130</v>
      </c>
      <c r="CP247" s="60" t="s">
        <v>131</v>
      </c>
      <c r="CQ247" s="52">
        <v>27729</v>
      </c>
      <c r="CR247" s="60"/>
      <c r="CS247" s="60"/>
      <c r="CT247" s="51"/>
      <c r="CU247" s="60"/>
      <c r="CV247" s="60"/>
      <c r="CW247" s="51"/>
      <c r="CX247" s="60"/>
      <c r="CY247" s="60"/>
      <c r="CZ247" s="51"/>
      <c r="DA247" s="60"/>
      <c r="DB247" s="60"/>
      <c r="DC247" s="51"/>
      <c r="DD247" s="60"/>
      <c r="DE247" s="60"/>
      <c r="DF247" s="51"/>
      <c r="DG247" s="60"/>
      <c r="DH247" s="60"/>
      <c r="DI247" s="51"/>
      <c r="DJ247" s="60"/>
      <c r="DK247" s="60"/>
      <c r="DL247" s="51"/>
      <c r="DM247" s="60"/>
      <c r="DN247" s="60"/>
      <c r="DO247" s="51"/>
      <c r="DP247" s="51"/>
      <c r="DQ247" s="51"/>
      <c r="DR247" s="51"/>
      <c r="DS247" s="51"/>
      <c r="DT247" s="51"/>
      <c r="DU247" s="51"/>
      <c r="DV247" s="51"/>
      <c r="DW247" s="51"/>
      <c r="DX247" s="51"/>
      <c r="DY247" s="51"/>
      <c r="DZ247" s="51"/>
      <c r="EA247" s="51"/>
      <c r="EB247" s="51"/>
      <c r="EC247" s="51"/>
      <c r="ED247" s="51"/>
      <c r="EE247" s="51"/>
      <c r="EF247" s="51"/>
      <c r="EG247" s="51"/>
      <c r="EH247" s="51"/>
      <c r="EI247" s="51"/>
      <c r="EJ247" s="51"/>
      <c r="EK247" s="51"/>
      <c r="EL247" s="51"/>
      <c r="EM247" s="51"/>
      <c r="EN247" s="51"/>
      <c r="EO247" s="51"/>
      <c r="EP247" s="51"/>
    </row>
    <row r="248" spans="1:146" s="120" customFormat="1">
      <c r="A248" s="57" t="s">
        <v>122</v>
      </c>
      <c r="B248" s="57">
        <v>1250</v>
      </c>
      <c r="C248" s="57" t="s">
        <v>232</v>
      </c>
      <c r="D248" s="57" t="s">
        <v>231</v>
      </c>
      <c r="E248" s="57" t="s">
        <v>174</v>
      </c>
      <c r="F248" s="58">
        <v>1</v>
      </c>
      <c r="G248" s="57" t="s">
        <v>126</v>
      </c>
      <c r="H248" s="59">
        <v>58</v>
      </c>
      <c r="I248" s="59">
        <v>645</v>
      </c>
      <c r="J248" s="48">
        <v>517.35636363636399</v>
      </c>
      <c r="K248" s="48">
        <v>47.602698891759999</v>
      </c>
      <c r="L248" s="49">
        <v>0.82073618778896595</v>
      </c>
      <c r="M248" s="3" t="s">
        <v>142</v>
      </c>
      <c r="N248" s="50">
        <v>1.9757786054E-9</v>
      </c>
      <c r="O248" s="50">
        <v>2.1419497732808001E-8</v>
      </c>
      <c r="P248" s="50" t="s">
        <v>128</v>
      </c>
      <c r="Q248" s="50">
        <v>7.4767871151999999E-10</v>
      </c>
      <c r="R248" s="50">
        <v>8.1056158936538504E-9</v>
      </c>
      <c r="S248" s="50" t="s">
        <v>128</v>
      </c>
      <c r="T248" s="50">
        <v>3.8297977589E-10</v>
      </c>
      <c r="U248" s="50">
        <v>4.1518996202139896E-9</v>
      </c>
      <c r="V248" s="50" t="s">
        <v>129</v>
      </c>
      <c r="W248" s="50">
        <v>1.46235401315067E-9</v>
      </c>
      <c r="X248" s="50">
        <v>1.5853440453112901E-8</v>
      </c>
      <c r="Y248" s="50" t="s">
        <v>128</v>
      </c>
      <c r="Z248" s="50">
        <v>5.7577332460333297E-10</v>
      </c>
      <c r="AA248" s="50">
        <v>6.2419824707311503E-9</v>
      </c>
      <c r="AB248" s="50" t="s">
        <v>128</v>
      </c>
      <c r="AC248" s="50">
        <v>1.78974186216667E-9</v>
      </c>
      <c r="AD248" s="50">
        <v>1.9402665690485801E-8</v>
      </c>
      <c r="AE248" s="50" t="s">
        <v>128</v>
      </c>
      <c r="AF248" s="50">
        <v>1.8850040244633298E-9</v>
      </c>
      <c r="AG248" s="50">
        <v>2.04354067393863E-8</v>
      </c>
      <c r="AH248" s="50" t="s">
        <v>128</v>
      </c>
      <c r="AI248" s="50">
        <v>4.0379502721000001E-10</v>
      </c>
      <c r="AJ248" s="50">
        <v>4.3775586223096702E-9</v>
      </c>
      <c r="AK248" s="50" t="s">
        <v>128</v>
      </c>
      <c r="AL248" s="64">
        <v>0.844791722476257</v>
      </c>
      <c r="AM248" s="50">
        <v>9.1787484172293201</v>
      </c>
      <c r="AN248" s="50" t="s">
        <v>128</v>
      </c>
      <c r="AO248" s="50">
        <v>2.1494051612999998E-9</v>
      </c>
      <c r="AP248" s="50">
        <v>2.3301790420000299E-8</v>
      </c>
      <c r="AQ248" s="50" t="s">
        <v>128</v>
      </c>
      <c r="AR248" s="50">
        <v>1.0882546582E-10</v>
      </c>
      <c r="AS248" s="50">
        <v>1.1797813844286199E-9</v>
      </c>
      <c r="AT248" s="50" t="s">
        <v>129</v>
      </c>
      <c r="AU248" s="50">
        <v>1.5549241437E-7</v>
      </c>
      <c r="AV248" s="50" t="s">
        <v>129</v>
      </c>
      <c r="AW248" s="50">
        <v>1.6332265699066699E-8</v>
      </c>
      <c r="AX248" s="50">
        <v>1.7705876921465801E-7</v>
      </c>
      <c r="AY248" s="50" t="s">
        <v>128</v>
      </c>
      <c r="AZ248" s="50">
        <v>6.0698838509333303E-9</v>
      </c>
      <c r="BA248" s="50">
        <v>6.5803862349826897E-8</v>
      </c>
      <c r="BB248" s="50" t="s">
        <v>128</v>
      </c>
      <c r="BC248" s="50">
        <v>1.3333333333333299E-4</v>
      </c>
      <c r="BD248" s="50">
        <v>1.44547219168966E-3</v>
      </c>
      <c r="BE248" s="50" t="s">
        <v>128</v>
      </c>
      <c r="BF248" s="50">
        <v>4.8128322068000004E-10</v>
      </c>
      <c r="BG248" s="50">
        <v>5.2176113386483202E-9</v>
      </c>
      <c r="BH248" s="50" t="s">
        <v>128</v>
      </c>
      <c r="BI248" s="50">
        <v>9.66666666666667E-4</v>
      </c>
      <c r="BJ248" s="50" t="s">
        <v>128</v>
      </c>
      <c r="BK248" s="50">
        <v>6.8060367279333304E-8</v>
      </c>
      <c r="BL248" s="50">
        <v>7.3784526193845705E-7</v>
      </c>
      <c r="BM248" s="50" t="s">
        <v>128</v>
      </c>
      <c r="BN248" s="50">
        <v>6.4149287319000003E-8</v>
      </c>
      <c r="BO248" s="50">
        <v>6.9544508202243303E-7</v>
      </c>
      <c r="BP248" s="50" t="s">
        <v>128</v>
      </c>
      <c r="BQ248" s="50">
        <v>1.05307602334667E-8</v>
      </c>
      <c r="BR248" s="50">
        <v>1.14164408061205E-7</v>
      </c>
      <c r="BS248" s="50" t="s">
        <v>128</v>
      </c>
      <c r="BT248" s="50"/>
      <c r="BU248" s="50"/>
      <c r="BV248" s="50"/>
      <c r="BW248" s="50"/>
      <c r="BX248" s="50"/>
      <c r="BY248" s="50"/>
      <c r="BZ248" s="50"/>
      <c r="CA248" s="50"/>
      <c r="CB248" s="50"/>
      <c r="CC248" s="50">
        <v>1.39040592736542E-4</v>
      </c>
      <c r="CD248" s="50">
        <v>1.5499641431145699E-3</v>
      </c>
      <c r="CE248" s="50" t="s">
        <v>128</v>
      </c>
      <c r="CF248" s="57" t="s">
        <v>130</v>
      </c>
      <c r="CG248" s="60" t="s">
        <v>138</v>
      </c>
      <c r="CH248" s="61">
        <v>28277</v>
      </c>
      <c r="CI248" s="60"/>
      <c r="CJ248" s="60"/>
      <c r="CK248" s="51"/>
      <c r="CL248" s="60"/>
      <c r="CM248" s="60"/>
      <c r="CN248" s="51"/>
      <c r="CO248" s="60"/>
      <c r="CP248" s="60"/>
      <c r="CQ248" s="51"/>
      <c r="CR248" s="60"/>
      <c r="CS248" s="60"/>
      <c r="CT248" s="51"/>
      <c r="CU248" s="60"/>
      <c r="CV248" s="60"/>
      <c r="CW248" s="51"/>
      <c r="CX248" s="60"/>
      <c r="CY248" s="60"/>
      <c r="CZ248" s="51"/>
      <c r="DA248" s="60"/>
      <c r="DB248" s="60"/>
      <c r="DC248" s="51"/>
      <c r="DD248" s="60"/>
      <c r="DE248" s="60"/>
      <c r="DF248" s="51"/>
      <c r="DG248" s="60"/>
      <c r="DH248" s="60"/>
      <c r="DI248" s="51"/>
      <c r="DJ248" s="60"/>
      <c r="DK248" s="60"/>
      <c r="DL248" s="51"/>
      <c r="DM248" s="60"/>
      <c r="DN248" s="60"/>
      <c r="DO248" s="51"/>
      <c r="DP248" s="51"/>
      <c r="DQ248" s="51"/>
      <c r="DR248" s="51"/>
      <c r="DS248" s="51"/>
      <c r="DT248" s="51"/>
      <c r="DU248" s="51"/>
      <c r="DV248" s="51"/>
      <c r="DW248" s="51"/>
      <c r="DX248" s="51"/>
      <c r="DY248" s="51"/>
      <c r="DZ248" s="51"/>
      <c r="EA248" s="51"/>
      <c r="EB248" s="51"/>
      <c r="EC248" s="51"/>
      <c r="ED248" s="51"/>
      <c r="EE248" s="51"/>
      <c r="EF248" s="51"/>
      <c r="EG248" s="51"/>
      <c r="EH248" s="51"/>
      <c r="EI248" s="51"/>
      <c r="EJ248" s="51"/>
      <c r="EK248" s="51"/>
      <c r="EL248" s="51"/>
      <c r="EM248" s="51"/>
      <c r="EN248" s="51"/>
      <c r="EO248" s="51"/>
      <c r="EP248" s="51"/>
    </row>
    <row r="249" spans="1:146" s="120" customFormat="1">
      <c r="A249" s="57" t="s">
        <v>122</v>
      </c>
      <c r="B249" s="57">
        <v>6823</v>
      </c>
      <c r="C249" s="57" t="s">
        <v>370</v>
      </c>
      <c r="D249" s="57" t="s">
        <v>234</v>
      </c>
      <c r="E249" s="57" t="s">
        <v>136</v>
      </c>
      <c r="F249" s="58">
        <v>1</v>
      </c>
      <c r="G249" s="57" t="s">
        <v>126</v>
      </c>
      <c r="H249" s="59">
        <v>443</v>
      </c>
      <c r="I249" s="59">
        <v>4477</v>
      </c>
      <c r="J249" s="48">
        <v>4300</v>
      </c>
      <c r="K249" s="48">
        <v>410.29166666666703</v>
      </c>
      <c r="L249" s="49">
        <v>0.92616629044394305</v>
      </c>
      <c r="M249" s="3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64">
        <v>1.0246701558300799</v>
      </c>
      <c r="AM249" s="50">
        <v>10.738901196472399</v>
      </c>
      <c r="AN249" s="50" t="s">
        <v>128</v>
      </c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>
        <v>1.1292131875878101E-3</v>
      </c>
      <c r="CD249" s="50">
        <v>1.1834548690876599E-2</v>
      </c>
      <c r="CE249" s="50" t="s">
        <v>128</v>
      </c>
      <c r="CF249" s="57" t="s">
        <v>152</v>
      </c>
      <c r="CG249" s="60" t="s">
        <v>153</v>
      </c>
      <c r="CH249" s="61">
        <v>37895</v>
      </c>
      <c r="CI249" s="60" t="s">
        <v>130</v>
      </c>
      <c r="CJ249" s="60" t="s">
        <v>138</v>
      </c>
      <c r="CK249" s="61">
        <v>30926</v>
      </c>
      <c r="CL249" s="60" t="s">
        <v>170</v>
      </c>
      <c r="CM249" s="60" t="s">
        <v>259</v>
      </c>
      <c r="CN249" s="52">
        <v>38777</v>
      </c>
      <c r="CO249" s="60" t="s">
        <v>132</v>
      </c>
      <c r="CP249" s="60" t="s">
        <v>133</v>
      </c>
      <c r="CQ249" s="52">
        <v>30926</v>
      </c>
      <c r="CR249" s="60"/>
      <c r="CS249" s="60"/>
      <c r="CT249" s="51"/>
      <c r="CU249" s="60"/>
      <c r="CV249" s="60"/>
      <c r="CW249" s="51"/>
      <c r="CX249" s="60"/>
      <c r="CY249" s="60"/>
      <c r="CZ249" s="51"/>
      <c r="DA249" s="60"/>
      <c r="DB249" s="60"/>
      <c r="DC249" s="51"/>
      <c r="DD249" s="60"/>
      <c r="DE249" s="60"/>
      <c r="DF249" s="51"/>
      <c r="DG249" s="60"/>
      <c r="DH249" s="60"/>
      <c r="DI249" s="51"/>
      <c r="DJ249" s="60"/>
      <c r="DK249" s="60"/>
      <c r="DL249" s="51"/>
      <c r="DM249" s="60"/>
      <c r="DN249" s="60"/>
      <c r="DO249" s="51"/>
      <c r="DP249" s="51"/>
      <c r="DQ249" s="51"/>
      <c r="DR249" s="51"/>
      <c r="DS249" s="51"/>
      <c r="DT249" s="51"/>
      <c r="DU249" s="51"/>
      <c r="DV249" s="51"/>
      <c r="DW249" s="51"/>
      <c r="DX249" s="51"/>
      <c r="DY249" s="51"/>
      <c r="DZ249" s="51"/>
      <c r="EA249" s="51"/>
      <c r="EB249" s="51"/>
      <c r="EC249" s="51"/>
      <c r="ED249" s="51"/>
      <c r="EE249" s="51"/>
      <c r="EF249" s="51"/>
      <c r="EG249" s="51"/>
      <c r="EH249" s="51"/>
      <c r="EI249" s="51"/>
      <c r="EJ249" s="51"/>
      <c r="EK249" s="51"/>
      <c r="EL249" s="51"/>
      <c r="EM249" s="51"/>
      <c r="EN249" s="51"/>
      <c r="EO249" s="51"/>
      <c r="EP249" s="51"/>
    </row>
    <row r="250" spans="1:146" s="120" customFormat="1">
      <c r="A250" s="57" t="s">
        <v>122</v>
      </c>
      <c r="B250" s="57">
        <v>3775</v>
      </c>
      <c r="C250" s="57" t="s">
        <v>302</v>
      </c>
      <c r="D250" s="57" t="s">
        <v>303</v>
      </c>
      <c r="E250" s="57" t="s">
        <v>304</v>
      </c>
      <c r="F250" s="58">
        <v>1</v>
      </c>
      <c r="G250" s="57" t="s">
        <v>126</v>
      </c>
      <c r="H250" s="59">
        <v>230</v>
      </c>
      <c r="I250" s="59">
        <v>2100.9</v>
      </c>
      <c r="J250" s="48">
        <v>2082</v>
      </c>
      <c r="K250" s="48">
        <v>180.26666666666699</v>
      </c>
      <c r="L250" s="49">
        <v>0.783768115942028</v>
      </c>
      <c r="M250" s="3" t="s">
        <v>142</v>
      </c>
      <c r="N250" s="50">
        <v>8.9952274347E-7</v>
      </c>
      <c r="O250" s="50">
        <v>1.0389088490594701E-5</v>
      </c>
      <c r="P250" s="50" t="s">
        <v>129</v>
      </c>
      <c r="Q250" s="50">
        <v>6.8857511066999995E-8</v>
      </c>
      <c r="R250" s="50">
        <v>7.9527369475680796E-7</v>
      </c>
      <c r="S250" s="50" t="s">
        <v>129</v>
      </c>
      <c r="T250" s="50">
        <v>6.8857511066999995E-8</v>
      </c>
      <c r="U250" s="50">
        <v>7.9527369475680796E-7</v>
      </c>
      <c r="V250" s="50" t="s">
        <v>129</v>
      </c>
      <c r="W250" s="50">
        <v>6.8857511066999995E-8</v>
      </c>
      <c r="X250" s="50">
        <v>7.9527369475680796E-7</v>
      </c>
      <c r="Y250" s="50" t="s">
        <v>129</v>
      </c>
      <c r="Z250" s="50">
        <v>1.3492841152E-7</v>
      </c>
      <c r="AA250" s="50">
        <v>1.0389088490594701E-5</v>
      </c>
      <c r="AB250" s="50" t="s">
        <v>129</v>
      </c>
      <c r="AC250" s="50">
        <v>1.3771502213000001E-7</v>
      </c>
      <c r="AD250" s="50">
        <v>5.3018246317120598E-6</v>
      </c>
      <c r="AE250" s="50" t="s">
        <v>129</v>
      </c>
      <c r="AF250" s="50">
        <v>2.7543004426999998E-7</v>
      </c>
      <c r="AG250" s="50">
        <v>5.3018246317120598E-6</v>
      </c>
      <c r="AH250" s="50" t="s">
        <v>129</v>
      </c>
      <c r="AI250" s="50">
        <v>6.8857511066999995E-8</v>
      </c>
      <c r="AJ250" s="50">
        <v>7.9527369475680796E-7</v>
      </c>
      <c r="AK250" s="50" t="s">
        <v>129</v>
      </c>
      <c r="AL250" s="64">
        <v>1.18742791559422</v>
      </c>
      <c r="AM250" s="50">
        <v>13.714265460061901</v>
      </c>
      <c r="AN250" s="50" t="s">
        <v>128</v>
      </c>
      <c r="AO250" s="50">
        <v>4.5905007378E-7</v>
      </c>
      <c r="AP250" s="50">
        <v>5.3018246317120598E-6</v>
      </c>
      <c r="AQ250" s="50" t="s">
        <v>129</v>
      </c>
      <c r="AR250" s="50">
        <v>4.5905007378E-7</v>
      </c>
      <c r="AS250" s="50">
        <v>5.3018246317120598E-6</v>
      </c>
      <c r="AT250" s="50" t="s">
        <v>129</v>
      </c>
      <c r="AU250" s="50">
        <v>6.1248384905999997E-5</v>
      </c>
      <c r="AV250" s="50" t="s">
        <v>129</v>
      </c>
      <c r="AW250" s="50">
        <v>4.4976137173999998E-7</v>
      </c>
      <c r="AX250" s="50">
        <v>5.1945442453551002E-6</v>
      </c>
      <c r="AY250" s="50" t="s">
        <v>129</v>
      </c>
      <c r="AZ250" s="50">
        <v>6.8857511066999995E-8</v>
      </c>
      <c r="BA250" s="50">
        <v>7.9527369475680796E-7</v>
      </c>
      <c r="BB250" s="50" t="s">
        <v>129</v>
      </c>
      <c r="BC250" s="50">
        <v>2.9604666666666698E-5</v>
      </c>
      <c r="BD250" s="50">
        <v>3.4192076183431997E-4</v>
      </c>
      <c r="BE250" s="50" t="s">
        <v>128</v>
      </c>
      <c r="BF250" s="50">
        <v>8.9952274347E-7</v>
      </c>
      <c r="BG250" s="50">
        <v>1.0389088490594701E-5</v>
      </c>
      <c r="BH250" s="50" t="s">
        <v>129</v>
      </c>
      <c r="BI250" s="50">
        <v>1E-3</v>
      </c>
      <c r="BJ250" s="50" t="s">
        <v>129</v>
      </c>
      <c r="BK250" s="50">
        <v>9.1810014755000004E-7</v>
      </c>
      <c r="BL250" s="50">
        <v>1.06036492633086E-5</v>
      </c>
      <c r="BM250" s="50" t="s">
        <v>129</v>
      </c>
      <c r="BN250" s="50">
        <v>4.4976137173999998E-7</v>
      </c>
      <c r="BO250" s="50">
        <v>5.1945442453551002E-6</v>
      </c>
      <c r="BP250" s="50" t="s">
        <v>129</v>
      </c>
      <c r="BQ250" s="50">
        <v>8.9952274347E-7</v>
      </c>
      <c r="BR250" s="50">
        <v>1.0389088490594701E-5</v>
      </c>
      <c r="BS250" s="50" t="s">
        <v>129</v>
      </c>
      <c r="BT250" s="50">
        <v>2.82557586779592E-4</v>
      </c>
      <c r="BU250" s="50">
        <v>3.2634147319255402E-3</v>
      </c>
      <c r="BV250" s="50" t="s">
        <v>128</v>
      </c>
      <c r="BW250" s="50"/>
      <c r="BX250" s="50"/>
      <c r="BY250" s="50"/>
      <c r="BZ250" s="50"/>
      <c r="CA250" s="50"/>
      <c r="CB250" s="50"/>
      <c r="CC250" s="50"/>
      <c r="CD250" s="50"/>
      <c r="CE250" s="50"/>
      <c r="CF250" s="57" t="s">
        <v>152</v>
      </c>
      <c r="CG250" s="57" t="s">
        <v>178</v>
      </c>
      <c r="CH250" s="137">
        <v>39814</v>
      </c>
      <c r="CI250" s="57" t="s">
        <v>130</v>
      </c>
      <c r="CJ250" s="57" t="s">
        <v>131</v>
      </c>
      <c r="CK250" s="137">
        <v>27426</v>
      </c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3"/>
      <c r="DA250" s="57"/>
      <c r="DB250" s="57"/>
      <c r="DC250" s="3"/>
      <c r="DD250" s="57"/>
      <c r="DE250" s="57"/>
      <c r="DF250" s="3"/>
      <c r="DG250" s="57"/>
      <c r="DH250" s="57"/>
      <c r="DI250" s="3"/>
      <c r="DJ250" s="57"/>
      <c r="DK250" s="57"/>
      <c r="DL250" s="3"/>
      <c r="DM250" s="57"/>
      <c r="DN250" s="57"/>
      <c r="DO250" s="3"/>
      <c r="DP250" s="125"/>
      <c r="DQ250" s="125"/>
      <c r="DR250" s="125"/>
      <c r="DS250" s="125"/>
      <c r="DT250" s="125"/>
      <c r="DU250" s="125"/>
      <c r="DV250" s="125"/>
      <c r="DW250" s="125"/>
      <c r="DX250" s="125"/>
      <c r="DY250" s="125"/>
      <c r="DZ250" s="125"/>
      <c r="EA250" s="125"/>
      <c r="EB250" s="125"/>
      <c r="EC250" s="125"/>
      <c r="ED250" s="125"/>
      <c r="EE250" s="125"/>
      <c r="EF250" s="125"/>
      <c r="EG250" s="125"/>
      <c r="EH250" s="125"/>
      <c r="EI250" s="125"/>
      <c r="EJ250" s="125"/>
      <c r="EK250" s="125"/>
      <c r="EL250" s="125"/>
      <c r="EM250" s="125"/>
      <c r="EN250" s="125"/>
      <c r="EO250" s="125"/>
      <c r="EP250" s="125"/>
    </row>
    <row r="251" spans="1:146" s="120" customFormat="1">
      <c r="A251" s="57" t="s">
        <v>122</v>
      </c>
      <c r="B251" s="57">
        <v>54081</v>
      </c>
      <c r="C251" s="57" t="s">
        <v>462</v>
      </c>
      <c r="D251" s="57" t="s">
        <v>303</v>
      </c>
      <c r="E251" s="57" t="s">
        <v>393</v>
      </c>
      <c r="F251" s="58">
        <v>2</v>
      </c>
      <c r="G251" s="57" t="s">
        <v>126</v>
      </c>
      <c r="H251" s="59">
        <v>57.4</v>
      </c>
      <c r="I251" s="59">
        <v>750</v>
      </c>
      <c r="J251" s="48">
        <v>835.16666666666697</v>
      </c>
      <c r="K251" s="48">
        <v>49.396889275517502</v>
      </c>
      <c r="L251" s="49">
        <v>0.86057298389403303</v>
      </c>
      <c r="M251" s="3" t="s">
        <v>142</v>
      </c>
      <c r="N251" s="50">
        <v>7.6360261330733293E-9</v>
      </c>
      <c r="O251" s="50"/>
      <c r="P251" s="50" t="s">
        <v>128</v>
      </c>
      <c r="Q251" s="50">
        <v>2.9536515799000001E-8</v>
      </c>
      <c r="R251" s="50"/>
      <c r="S251" s="50" t="s">
        <v>128</v>
      </c>
      <c r="T251" s="50">
        <v>9.7671586228999998E-10</v>
      </c>
      <c r="U251" s="50"/>
      <c r="V251" s="50" t="s">
        <v>128</v>
      </c>
      <c r="W251" s="50">
        <v>1.3022878164E-9</v>
      </c>
      <c r="X251" s="50"/>
      <c r="Y251" s="50" t="s">
        <v>128</v>
      </c>
      <c r="Z251" s="50">
        <v>2.90948657706667E-9</v>
      </c>
      <c r="AA251" s="50"/>
      <c r="AB251" s="50" t="s">
        <v>128</v>
      </c>
      <c r="AC251" s="50">
        <v>2.53251301995E-9</v>
      </c>
      <c r="AD251" s="50"/>
      <c r="AE251" s="50" t="s">
        <v>128</v>
      </c>
      <c r="AF251" s="50">
        <v>6.9470216591500002E-9</v>
      </c>
      <c r="AG251" s="50"/>
      <c r="AH251" s="50" t="s">
        <v>128</v>
      </c>
      <c r="AI251" s="50">
        <v>1.2557775372E-9</v>
      </c>
      <c r="AJ251" s="50"/>
      <c r="AK251" s="50" t="s">
        <v>128</v>
      </c>
      <c r="AL251" s="64">
        <v>1.2014797378248301</v>
      </c>
      <c r="AM251" s="50">
        <v>20.313745307116601</v>
      </c>
      <c r="AN251" s="50" t="s">
        <v>128</v>
      </c>
      <c r="AO251" s="50">
        <v>1.82042325946333E-9</v>
      </c>
      <c r="AP251" s="50"/>
      <c r="AQ251" s="50" t="s">
        <v>128</v>
      </c>
      <c r="AR251" s="50"/>
      <c r="AS251" s="50"/>
      <c r="AT251" s="50"/>
      <c r="AU251" s="50"/>
      <c r="AV251" s="50"/>
      <c r="AW251" s="50">
        <v>1.8515582468666699E-8</v>
      </c>
      <c r="AX251" s="50"/>
      <c r="AY251" s="50" t="s">
        <v>128</v>
      </c>
      <c r="AZ251" s="50">
        <v>5.7461049573333302E-9</v>
      </c>
      <c r="BA251" s="50"/>
      <c r="BB251" s="50" t="s">
        <v>128</v>
      </c>
      <c r="BC251" s="50">
        <v>5.00550775419141E-5</v>
      </c>
      <c r="BD251" s="50">
        <v>8.4629483503005296E-4</v>
      </c>
      <c r="BE251" s="50" t="s">
        <v>128</v>
      </c>
      <c r="BF251" s="50">
        <v>1.5813494913000001E-9</v>
      </c>
      <c r="BG251" s="50"/>
      <c r="BH251" s="50" t="s">
        <v>128</v>
      </c>
      <c r="BI251" s="50">
        <v>2.8196522269000001E-2</v>
      </c>
      <c r="BJ251" s="50" t="s">
        <v>128</v>
      </c>
      <c r="BK251" s="50">
        <v>2.8786883046399999E-6</v>
      </c>
      <c r="BL251" s="50"/>
      <c r="BM251" s="50" t="s">
        <v>128</v>
      </c>
      <c r="BN251" s="50">
        <v>3.2456073127E-8</v>
      </c>
      <c r="BO251" s="50"/>
      <c r="BP251" s="50" t="s">
        <v>128</v>
      </c>
      <c r="BQ251" s="50">
        <v>5.1161307071999997E-9</v>
      </c>
      <c r="BR251" s="50"/>
      <c r="BS251" s="50" t="s">
        <v>128</v>
      </c>
      <c r="BT251" s="50"/>
      <c r="BU251" s="50"/>
      <c r="BV251" s="50"/>
      <c r="BW251" s="50"/>
      <c r="BX251" s="50"/>
      <c r="BY251" s="50"/>
      <c r="BZ251" s="50"/>
      <c r="CA251" s="50"/>
      <c r="CB251" s="50"/>
      <c r="CC251" s="50">
        <v>2.80447926385478E-2</v>
      </c>
      <c r="CD251" s="50">
        <v>0.47416095079700699</v>
      </c>
      <c r="CE251" s="50" t="s">
        <v>128</v>
      </c>
      <c r="CF251" s="57" t="s">
        <v>132</v>
      </c>
      <c r="CG251" s="60" t="s">
        <v>159</v>
      </c>
      <c r="CH251" s="61">
        <v>33725</v>
      </c>
      <c r="CI251" s="60" t="s">
        <v>132</v>
      </c>
      <c r="CJ251" s="60" t="s">
        <v>159</v>
      </c>
      <c r="CK251" s="61">
        <v>33725</v>
      </c>
      <c r="CL251" s="60" t="s">
        <v>130</v>
      </c>
      <c r="CM251" s="60" t="s">
        <v>186</v>
      </c>
      <c r="CN251" s="61">
        <v>33725</v>
      </c>
      <c r="CO251" s="60" t="s">
        <v>130</v>
      </c>
      <c r="CP251" s="60" t="s">
        <v>186</v>
      </c>
      <c r="CQ251" s="61">
        <v>33725</v>
      </c>
      <c r="CR251" s="60"/>
      <c r="CS251" s="60"/>
      <c r="CT251" s="60"/>
      <c r="CU251" s="60"/>
      <c r="CV251" s="60"/>
      <c r="CW251" s="60"/>
      <c r="CX251" s="60"/>
      <c r="CY251" s="60"/>
      <c r="CZ251" s="51"/>
      <c r="DA251" s="60"/>
      <c r="DB251" s="60"/>
      <c r="DC251" s="51"/>
      <c r="DD251" s="60"/>
      <c r="DE251" s="60"/>
      <c r="DF251" s="51"/>
      <c r="DG251" s="60"/>
      <c r="DH251" s="60"/>
      <c r="DI251" s="51"/>
      <c r="DJ251" s="60"/>
      <c r="DK251" s="60"/>
      <c r="DL251" s="51"/>
      <c r="DM251" s="60"/>
      <c r="DN251" s="60"/>
      <c r="DO251" s="51"/>
      <c r="DP251" s="51"/>
      <c r="DQ251" s="51"/>
      <c r="DR251" s="51"/>
      <c r="DS251" s="51"/>
      <c r="DT251" s="51"/>
      <c r="DU251" s="51"/>
      <c r="DV251" s="51"/>
      <c r="DW251" s="51"/>
      <c r="DX251" s="51"/>
      <c r="DY251" s="51"/>
      <c r="DZ251" s="51"/>
      <c r="EA251" s="51"/>
      <c r="EB251" s="51"/>
      <c r="EC251" s="51"/>
      <c r="ED251" s="51"/>
      <c r="EE251" s="51"/>
      <c r="EF251" s="51"/>
      <c r="EG251" s="51"/>
      <c r="EH251" s="51"/>
      <c r="EI251" s="51"/>
      <c r="EJ251" s="51"/>
      <c r="EK251" s="51"/>
      <c r="EL251" s="51"/>
      <c r="EM251" s="51"/>
      <c r="EN251" s="51"/>
      <c r="EO251" s="51"/>
      <c r="EP251" s="51"/>
    </row>
    <row r="252" spans="1:146" s="120" customFormat="1">
      <c r="A252" s="57" t="s">
        <v>122</v>
      </c>
      <c r="B252" s="57">
        <v>54081</v>
      </c>
      <c r="C252" s="57" t="s">
        <v>462</v>
      </c>
      <c r="D252" s="57" t="s">
        <v>303</v>
      </c>
      <c r="E252" s="57" t="s">
        <v>393</v>
      </c>
      <c r="F252" s="134" t="s">
        <v>561</v>
      </c>
      <c r="G252" s="57" t="s">
        <v>126</v>
      </c>
      <c r="H252" s="59">
        <v>57.4</v>
      </c>
      <c r="I252" s="59">
        <v>750</v>
      </c>
      <c r="J252" s="48">
        <v>835.16666666666697</v>
      </c>
      <c r="K252" s="48">
        <v>49.396889275517502</v>
      </c>
      <c r="L252" s="49">
        <v>0.86057298389403303</v>
      </c>
      <c r="M252" s="3" t="s">
        <v>142</v>
      </c>
      <c r="N252" s="50">
        <v>7.6360261330733293E-9</v>
      </c>
      <c r="O252" s="50"/>
      <c r="P252" s="50" t="s">
        <v>128</v>
      </c>
      <c r="Q252" s="50">
        <v>2.9536515799000001E-8</v>
      </c>
      <c r="R252" s="50"/>
      <c r="S252" s="50" t="s">
        <v>128</v>
      </c>
      <c r="T252" s="50">
        <v>9.7671586228999998E-10</v>
      </c>
      <c r="U252" s="50"/>
      <c r="V252" s="50" t="s">
        <v>128</v>
      </c>
      <c r="W252" s="50">
        <v>1.3022878164E-9</v>
      </c>
      <c r="X252" s="50"/>
      <c r="Y252" s="50" t="s">
        <v>128</v>
      </c>
      <c r="Z252" s="50">
        <v>2.90948657706667E-9</v>
      </c>
      <c r="AA252" s="50"/>
      <c r="AB252" s="50" t="s">
        <v>128</v>
      </c>
      <c r="AC252" s="50">
        <v>2.53251301995E-9</v>
      </c>
      <c r="AD252" s="50"/>
      <c r="AE252" s="50" t="s">
        <v>128</v>
      </c>
      <c r="AF252" s="50">
        <v>6.9470216591500002E-9</v>
      </c>
      <c r="AG252" s="50"/>
      <c r="AH252" s="50" t="s">
        <v>128</v>
      </c>
      <c r="AI252" s="50">
        <v>1.2557775372E-9</v>
      </c>
      <c r="AJ252" s="50"/>
      <c r="AK252" s="50" t="s">
        <v>128</v>
      </c>
      <c r="AL252" s="64">
        <v>1.2014797378248301</v>
      </c>
      <c r="AM252" s="50">
        <v>20.313745307116601</v>
      </c>
      <c r="AN252" s="50" t="s">
        <v>128</v>
      </c>
      <c r="AO252" s="50">
        <v>1.82042325946333E-9</v>
      </c>
      <c r="AP252" s="50"/>
      <c r="AQ252" s="50" t="s">
        <v>128</v>
      </c>
      <c r="AR252" s="50"/>
      <c r="AS252" s="50"/>
      <c r="AT252" s="50"/>
      <c r="AU252" s="50"/>
      <c r="AV252" s="50"/>
      <c r="AW252" s="50">
        <v>1.8515582468666699E-8</v>
      </c>
      <c r="AX252" s="50"/>
      <c r="AY252" s="50" t="s">
        <v>128</v>
      </c>
      <c r="AZ252" s="50">
        <v>5.7461049573333302E-9</v>
      </c>
      <c r="BA252" s="50"/>
      <c r="BB252" s="50" t="s">
        <v>128</v>
      </c>
      <c r="BC252" s="50">
        <v>5.00550775419141E-5</v>
      </c>
      <c r="BD252" s="50">
        <v>8.4629483503005296E-4</v>
      </c>
      <c r="BE252" s="50" t="s">
        <v>128</v>
      </c>
      <c r="BF252" s="50">
        <v>1.5813494913000001E-9</v>
      </c>
      <c r="BG252" s="50"/>
      <c r="BH252" s="50" t="s">
        <v>128</v>
      </c>
      <c r="BI252" s="50">
        <v>2.8196522269000001E-2</v>
      </c>
      <c r="BJ252" s="50" t="s">
        <v>128</v>
      </c>
      <c r="BK252" s="50">
        <v>2.8786883046399999E-6</v>
      </c>
      <c r="BL252" s="50"/>
      <c r="BM252" s="50" t="s">
        <v>128</v>
      </c>
      <c r="BN252" s="50">
        <v>3.2456073127E-8</v>
      </c>
      <c r="BO252" s="50"/>
      <c r="BP252" s="50" t="s">
        <v>128</v>
      </c>
      <c r="BQ252" s="50">
        <v>5.1161307071999997E-9</v>
      </c>
      <c r="BR252" s="50"/>
      <c r="BS252" s="50" t="s">
        <v>128</v>
      </c>
      <c r="BT252" s="50"/>
      <c r="BU252" s="50"/>
      <c r="BV252" s="50"/>
      <c r="BW252" s="50"/>
      <c r="BX252" s="50"/>
      <c r="BY252" s="50"/>
      <c r="BZ252" s="50"/>
      <c r="CA252" s="50"/>
      <c r="CB252" s="50"/>
      <c r="CC252" s="50">
        <v>2.80447926385478E-2</v>
      </c>
      <c r="CD252" s="50">
        <v>0.47416095079700699</v>
      </c>
      <c r="CE252" s="50" t="s">
        <v>128</v>
      </c>
      <c r="CF252" s="57" t="s">
        <v>132</v>
      </c>
      <c r="CG252" s="60" t="s">
        <v>159</v>
      </c>
      <c r="CH252" s="61">
        <v>33725</v>
      </c>
      <c r="CI252" s="60" t="s">
        <v>132</v>
      </c>
      <c r="CJ252" s="60" t="s">
        <v>159</v>
      </c>
      <c r="CK252" s="52">
        <v>33725</v>
      </c>
      <c r="CL252" s="60" t="s">
        <v>130</v>
      </c>
      <c r="CM252" s="60" t="s">
        <v>186</v>
      </c>
      <c r="CN252" s="52">
        <v>33725</v>
      </c>
      <c r="CO252" s="60" t="s">
        <v>130</v>
      </c>
      <c r="CP252" s="60" t="s">
        <v>186</v>
      </c>
      <c r="CQ252" s="52">
        <v>33725</v>
      </c>
      <c r="CR252" s="60"/>
      <c r="CS252" s="60"/>
      <c r="CT252" s="51"/>
      <c r="CU252" s="60"/>
      <c r="CV252" s="60"/>
      <c r="CW252" s="51"/>
      <c r="CX252" s="60"/>
      <c r="CY252" s="60"/>
      <c r="CZ252" s="51"/>
      <c r="DA252" s="60"/>
      <c r="DB252" s="60"/>
      <c r="DC252" s="51"/>
      <c r="DD252" s="60"/>
      <c r="DE252" s="60"/>
      <c r="DF252" s="51"/>
      <c r="DG252" s="60"/>
      <c r="DH252" s="60"/>
      <c r="DI252" s="51"/>
      <c r="DJ252" s="60"/>
      <c r="DK252" s="60"/>
      <c r="DL252" s="51"/>
      <c r="DM252" s="60"/>
      <c r="DN252" s="60"/>
      <c r="DO252" s="51"/>
      <c r="DP252" s="51"/>
      <c r="DQ252" s="51"/>
      <c r="DR252" s="51"/>
      <c r="DS252" s="51"/>
      <c r="DT252" s="51"/>
      <c r="DU252" s="51"/>
      <c r="DV252" s="51"/>
      <c r="DW252" s="51"/>
      <c r="DX252" s="51"/>
      <c r="DY252" s="51"/>
      <c r="DZ252" s="51"/>
      <c r="EA252" s="51"/>
      <c r="EB252" s="51"/>
      <c r="EC252" s="51"/>
      <c r="ED252" s="51"/>
      <c r="EE252" s="51"/>
      <c r="EF252" s="51"/>
      <c r="EG252" s="51"/>
      <c r="EH252" s="51"/>
      <c r="EI252" s="51"/>
      <c r="EJ252" s="51"/>
      <c r="EK252" s="51"/>
      <c r="EL252" s="51"/>
      <c r="EM252" s="51"/>
      <c r="EN252" s="51"/>
      <c r="EO252" s="51"/>
      <c r="EP252" s="51"/>
    </row>
    <row r="253" spans="1:146" s="120" customFormat="1">
      <c r="A253" s="57" t="s">
        <v>122</v>
      </c>
      <c r="B253" s="57">
        <v>6041</v>
      </c>
      <c r="C253" s="57" t="s">
        <v>330</v>
      </c>
      <c r="D253" s="57" t="s">
        <v>234</v>
      </c>
      <c r="E253" s="57" t="s">
        <v>331</v>
      </c>
      <c r="F253" s="58">
        <v>1</v>
      </c>
      <c r="G253" s="57" t="s">
        <v>126</v>
      </c>
      <c r="H253" s="59">
        <v>344</v>
      </c>
      <c r="I253" s="59">
        <v>3641</v>
      </c>
      <c r="J253" s="48"/>
      <c r="K253" s="48"/>
      <c r="L253" s="49"/>
      <c r="M253" s="3" t="s">
        <v>142</v>
      </c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64">
        <v>1.2893333333333299</v>
      </c>
      <c r="AM253" s="50"/>
      <c r="AN253" s="50" t="s">
        <v>128</v>
      </c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7" t="s">
        <v>130</v>
      </c>
      <c r="CG253" s="60" t="s">
        <v>138</v>
      </c>
      <c r="CH253" s="61">
        <v>37742</v>
      </c>
      <c r="CI253" s="60" t="s">
        <v>152</v>
      </c>
      <c r="CJ253" s="60" t="s">
        <v>153</v>
      </c>
      <c r="CK253" s="52">
        <v>37742</v>
      </c>
      <c r="CL253" s="60" t="s">
        <v>132</v>
      </c>
      <c r="CM253" s="60" t="s">
        <v>332</v>
      </c>
      <c r="CN253" s="52">
        <v>39904</v>
      </c>
      <c r="CO253" s="60" t="s">
        <v>170</v>
      </c>
      <c r="CP253" s="60" t="s">
        <v>333</v>
      </c>
      <c r="CQ253" s="52">
        <v>39904</v>
      </c>
      <c r="CR253" s="60"/>
      <c r="CS253" s="60"/>
      <c r="CT253" s="51"/>
      <c r="CU253" s="60"/>
      <c r="CV253" s="60"/>
      <c r="CW253" s="51"/>
      <c r="CX253" s="60"/>
      <c r="CY253" s="60"/>
      <c r="CZ253" s="51"/>
      <c r="DA253" s="60"/>
      <c r="DB253" s="60"/>
      <c r="DC253" s="51"/>
      <c r="DD253" s="60"/>
      <c r="DE253" s="60"/>
      <c r="DF253" s="51"/>
      <c r="DG253" s="60"/>
      <c r="DH253" s="60"/>
      <c r="DI253" s="51"/>
      <c r="DJ253" s="60"/>
      <c r="DK253" s="60"/>
      <c r="DL253" s="51"/>
      <c r="DM253" s="60"/>
      <c r="DN253" s="60"/>
      <c r="DO253" s="51"/>
      <c r="DP253" s="51"/>
      <c r="DQ253" s="51"/>
      <c r="DR253" s="51"/>
      <c r="DS253" s="51"/>
      <c r="DT253" s="51"/>
      <c r="DU253" s="51"/>
      <c r="DV253" s="51"/>
      <c r="DW253" s="51"/>
      <c r="DX253" s="51"/>
      <c r="DY253" s="51"/>
      <c r="DZ253" s="51"/>
      <c r="EA253" s="51"/>
      <c r="EB253" s="51"/>
      <c r="EC253" s="51"/>
      <c r="ED253" s="51"/>
      <c r="EE253" s="51"/>
      <c r="EF253" s="51"/>
      <c r="EG253" s="51"/>
      <c r="EH253" s="51"/>
      <c r="EI253" s="51"/>
      <c r="EJ253" s="51"/>
      <c r="EK253" s="51"/>
      <c r="EL253" s="51"/>
      <c r="EM253" s="51"/>
      <c r="EN253" s="51"/>
      <c r="EO253" s="51"/>
      <c r="EP253" s="51"/>
    </row>
    <row r="254" spans="1:146" s="120" customFormat="1">
      <c r="A254" s="57" t="s">
        <v>122</v>
      </c>
      <c r="B254" s="57">
        <v>8223</v>
      </c>
      <c r="C254" s="57" t="s">
        <v>385</v>
      </c>
      <c r="D254" s="57" t="s">
        <v>140</v>
      </c>
      <c r="E254" s="57" t="s">
        <v>158</v>
      </c>
      <c r="F254" s="58">
        <v>1</v>
      </c>
      <c r="G254" s="57" t="s">
        <v>126</v>
      </c>
      <c r="H254" s="59">
        <v>430</v>
      </c>
      <c r="I254" s="59">
        <v>3830</v>
      </c>
      <c r="J254" s="48">
        <v>3420.2722222222201</v>
      </c>
      <c r="K254" s="48">
        <v>405.14415265237301</v>
      </c>
      <c r="L254" s="49">
        <v>0.94219570384272899</v>
      </c>
      <c r="M254" s="3" t="s">
        <v>142</v>
      </c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64">
        <v>1.3988923514685601</v>
      </c>
      <c r="AM254" s="50">
        <v>11.816575225178299</v>
      </c>
      <c r="AN254" s="50" t="s">
        <v>128</v>
      </c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>
        <v>4.6903333333333299E-4</v>
      </c>
      <c r="BJ254" s="50" t="s">
        <v>128</v>
      </c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>
        <v>1.4037054035816201E-4</v>
      </c>
      <c r="CD254" s="50">
        <v>1.1810613727242199E-3</v>
      </c>
      <c r="CE254" s="50" t="s">
        <v>128</v>
      </c>
      <c r="CF254" s="57" t="s">
        <v>132</v>
      </c>
      <c r="CG254" s="60" t="s">
        <v>159</v>
      </c>
      <c r="CH254" s="61">
        <v>33025</v>
      </c>
      <c r="CI254" s="60" t="s">
        <v>130</v>
      </c>
      <c r="CJ254" s="60" t="s">
        <v>237</v>
      </c>
      <c r="CK254" s="52">
        <v>33025</v>
      </c>
      <c r="CL254" s="60"/>
      <c r="CM254" s="60"/>
      <c r="CN254" s="51"/>
      <c r="CO254" s="60"/>
      <c r="CP254" s="60"/>
      <c r="CQ254" s="51"/>
      <c r="CR254" s="60"/>
      <c r="CS254" s="60"/>
      <c r="CT254" s="51"/>
      <c r="CU254" s="60"/>
      <c r="CV254" s="60"/>
      <c r="CW254" s="51"/>
      <c r="CX254" s="60"/>
      <c r="CY254" s="60"/>
      <c r="CZ254" s="51"/>
      <c r="DA254" s="60"/>
      <c r="DB254" s="60"/>
      <c r="DC254" s="51"/>
      <c r="DD254" s="60"/>
      <c r="DE254" s="60"/>
      <c r="DF254" s="51"/>
      <c r="DG254" s="60"/>
      <c r="DH254" s="60"/>
      <c r="DI254" s="51"/>
      <c r="DJ254" s="60"/>
      <c r="DK254" s="60"/>
      <c r="DL254" s="51"/>
      <c r="DM254" s="60"/>
      <c r="DN254" s="60"/>
      <c r="DO254" s="51"/>
      <c r="DP254" s="51"/>
      <c r="DQ254" s="51"/>
      <c r="DR254" s="51"/>
      <c r="DS254" s="51"/>
      <c r="DT254" s="51"/>
      <c r="DU254" s="51"/>
      <c r="DV254" s="51"/>
      <c r="DW254" s="51"/>
      <c r="DX254" s="51"/>
      <c r="DY254" s="51"/>
      <c r="DZ254" s="51"/>
      <c r="EA254" s="51"/>
      <c r="EB254" s="51"/>
      <c r="EC254" s="51"/>
      <c r="ED254" s="51"/>
      <c r="EE254" s="51"/>
      <c r="EF254" s="51"/>
      <c r="EG254" s="51"/>
      <c r="EH254" s="51"/>
      <c r="EI254" s="51"/>
      <c r="EJ254" s="51"/>
      <c r="EK254" s="51"/>
      <c r="EL254" s="51"/>
      <c r="EM254" s="51"/>
      <c r="EN254" s="51"/>
      <c r="EO254" s="51"/>
      <c r="EP254" s="51"/>
    </row>
    <row r="255" spans="1:146" s="120" customFormat="1">
      <c r="A255" s="57" t="s">
        <v>122</v>
      </c>
      <c r="B255" s="57">
        <v>7790</v>
      </c>
      <c r="C255" s="57" t="s">
        <v>382</v>
      </c>
      <c r="D255" s="57" t="s">
        <v>364</v>
      </c>
      <c r="E255" s="57" t="s">
        <v>383</v>
      </c>
      <c r="F255" s="58">
        <v>1</v>
      </c>
      <c r="G255" s="57" t="s">
        <v>126</v>
      </c>
      <c r="H255" s="59">
        <v>483</v>
      </c>
      <c r="I255" s="59">
        <v>4899</v>
      </c>
      <c r="J255" s="48">
        <v>4451.5</v>
      </c>
      <c r="K255" s="48">
        <v>467</v>
      </c>
      <c r="L255" s="49">
        <v>0.96687370600414102</v>
      </c>
      <c r="M255" s="3" t="s">
        <v>384</v>
      </c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64">
        <v>6.7947070260581697</v>
      </c>
      <c r="AM255" s="50">
        <v>64.767962155241804</v>
      </c>
      <c r="AN255" s="50" t="s">
        <v>128</v>
      </c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>
        <v>8.0199999999999994E-6</v>
      </c>
      <c r="BD255" s="50"/>
      <c r="BE255" s="50" t="s">
        <v>129</v>
      </c>
      <c r="BF255" s="50"/>
      <c r="BG255" s="50"/>
      <c r="BH255" s="50"/>
      <c r="BI255" s="50">
        <v>8.0500000000000005E-4</v>
      </c>
      <c r="BJ255" s="50" t="s">
        <v>128</v>
      </c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>
        <v>3.0459639871226502E-3</v>
      </c>
      <c r="CD255" s="50">
        <v>2.9034493980035301E-2</v>
      </c>
      <c r="CE255" s="50" t="s">
        <v>128</v>
      </c>
      <c r="CF255" s="57" t="s">
        <v>130</v>
      </c>
      <c r="CG255" s="60" t="s">
        <v>237</v>
      </c>
      <c r="CH255" s="61">
        <v>31352</v>
      </c>
      <c r="CI255" s="60" t="s">
        <v>132</v>
      </c>
      <c r="CJ255" s="60" t="s">
        <v>133</v>
      </c>
      <c r="CK255" s="52">
        <v>31352</v>
      </c>
      <c r="CL255" s="60"/>
      <c r="CM255" s="60"/>
      <c r="CN255" s="51"/>
      <c r="CO255" s="60"/>
      <c r="CP255" s="60"/>
      <c r="CQ255" s="51"/>
      <c r="CR255" s="60"/>
      <c r="CS255" s="60"/>
      <c r="CT255" s="51"/>
      <c r="CU255" s="60"/>
      <c r="CV255" s="60"/>
      <c r="CW255" s="51"/>
      <c r="CX255" s="60"/>
      <c r="CY255" s="60"/>
      <c r="CZ255" s="51"/>
      <c r="DA255" s="60"/>
      <c r="DB255" s="60"/>
      <c r="DC255" s="51"/>
      <c r="DD255" s="60"/>
      <c r="DE255" s="60"/>
      <c r="DF255" s="51"/>
      <c r="DG255" s="60"/>
      <c r="DH255" s="60"/>
      <c r="DI255" s="51"/>
      <c r="DJ255" s="60"/>
      <c r="DK255" s="60"/>
      <c r="DL255" s="51"/>
      <c r="DM255" s="60"/>
      <c r="DN255" s="60"/>
      <c r="DO255" s="51"/>
      <c r="DP255" s="51"/>
      <c r="DQ255" s="51"/>
      <c r="DR255" s="51"/>
      <c r="DS255" s="51"/>
      <c r="DT255" s="51"/>
      <c r="DU255" s="51"/>
      <c r="DV255" s="51"/>
      <c r="DW255" s="51"/>
      <c r="DX255" s="51"/>
      <c r="DY255" s="51"/>
      <c r="DZ255" s="51"/>
      <c r="EA255" s="51"/>
      <c r="EB255" s="51"/>
      <c r="EC255" s="51"/>
      <c r="ED255" s="51"/>
      <c r="EE255" s="51"/>
      <c r="EF255" s="51"/>
      <c r="EG255" s="51"/>
      <c r="EH255" s="51"/>
      <c r="EI255" s="51"/>
      <c r="EJ255" s="51"/>
      <c r="EK255" s="51"/>
      <c r="EL255" s="51"/>
      <c r="EM255" s="51"/>
      <c r="EN255" s="51"/>
      <c r="EO255" s="51"/>
      <c r="EP255" s="51"/>
    </row>
    <row r="256" spans="1:146" s="120" customFormat="1">
      <c r="A256" s="57" t="s">
        <v>122</v>
      </c>
      <c r="B256" s="57">
        <v>10675</v>
      </c>
      <c r="C256" s="57" t="s">
        <v>425</v>
      </c>
      <c r="D256" s="57" t="s">
        <v>183</v>
      </c>
      <c r="E256" s="57" t="s">
        <v>426</v>
      </c>
      <c r="F256" s="58">
        <v>1</v>
      </c>
      <c r="G256" s="57" t="s">
        <v>177</v>
      </c>
      <c r="H256" s="59">
        <v>208</v>
      </c>
      <c r="I256" s="59">
        <v>1002</v>
      </c>
      <c r="J256" s="48">
        <v>2056.6574074074101</v>
      </c>
      <c r="K256" s="48">
        <v>194.19290663641601</v>
      </c>
      <c r="L256" s="49">
        <v>0.93361974344430798</v>
      </c>
      <c r="M256" s="3" t="s">
        <v>142</v>
      </c>
      <c r="N256" s="50">
        <v>1.3384299999999999E-7</v>
      </c>
      <c r="O256" s="50">
        <v>1.41750387358386E-6</v>
      </c>
      <c r="P256" s="50" t="s">
        <v>129</v>
      </c>
      <c r="Q256" s="50">
        <v>1.3384299999999999E-7</v>
      </c>
      <c r="R256" s="50">
        <v>1.41750387358386E-6</v>
      </c>
      <c r="S256" s="50" t="s">
        <v>129</v>
      </c>
      <c r="T256" s="50">
        <v>1.3384299999999999E-7</v>
      </c>
      <c r="U256" s="50">
        <v>1.41750387358386E-6</v>
      </c>
      <c r="V256" s="50" t="s">
        <v>129</v>
      </c>
      <c r="W256" s="50">
        <v>1.3384299999999999E-7</v>
      </c>
      <c r="X256" s="50">
        <v>1.41750387358386E-6</v>
      </c>
      <c r="Y256" s="50" t="s">
        <v>129</v>
      </c>
      <c r="Z256" s="50">
        <v>1.3384299999999999E-7</v>
      </c>
      <c r="AA256" s="50">
        <v>1.41750387358386E-6</v>
      </c>
      <c r="AB256" s="50" t="s">
        <v>129</v>
      </c>
      <c r="AC256" s="50">
        <v>1.3384299999999999E-7</v>
      </c>
      <c r="AD256" s="50">
        <v>1.41750387358386E-6</v>
      </c>
      <c r="AE256" s="50" t="s">
        <v>129</v>
      </c>
      <c r="AF256" s="50"/>
      <c r="AG256" s="50"/>
      <c r="AH256" s="50"/>
      <c r="AI256" s="50">
        <v>1.3384299999999999E-7</v>
      </c>
      <c r="AJ256" s="50">
        <v>1.41750387358386E-6</v>
      </c>
      <c r="AK256" s="50" t="s">
        <v>129</v>
      </c>
      <c r="AL256" s="64"/>
      <c r="AM256" s="50"/>
      <c r="AN256" s="50"/>
      <c r="AO256" s="50">
        <v>1.3384299999999999E-7</v>
      </c>
      <c r="AP256" s="50">
        <v>1.41750387358386E-6</v>
      </c>
      <c r="AQ256" s="50" t="s">
        <v>129</v>
      </c>
      <c r="AR256" s="50">
        <v>1.3384299999999999E-7</v>
      </c>
      <c r="AS256" s="50">
        <v>1.41750387358386E-6</v>
      </c>
      <c r="AT256" s="50" t="s">
        <v>129</v>
      </c>
      <c r="AU256" s="50">
        <v>1.7826699999999999E-6</v>
      </c>
      <c r="AV256" s="50" t="s">
        <v>129</v>
      </c>
      <c r="AW256" s="50">
        <v>1.3384299999999999E-7</v>
      </c>
      <c r="AX256" s="50">
        <v>1.41750387358386E-6</v>
      </c>
      <c r="AY256" s="50" t="s">
        <v>129</v>
      </c>
      <c r="AZ256" s="50">
        <v>1.3384299999999999E-7</v>
      </c>
      <c r="BA256" s="50">
        <v>1.41750387358386E-6</v>
      </c>
      <c r="BB256" s="50" t="s">
        <v>129</v>
      </c>
      <c r="BC256" s="50">
        <v>4.6666666666666699E-5</v>
      </c>
      <c r="BD256" s="50">
        <v>4.9423713430845804E-4</v>
      </c>
      <c r="BE256" s="50" t="s">
        <v>128</v>
      </c>
      <c r="BF256" s="50">
        <v>1.3384299999999999E-7</v>
      </c>
      <c r="BG256" s="50">
        <v>1.41750387358386E-6</v>
      </c>
      <c r="BH256" s="50" t="s">
        <v>129</v>
      </c>
      <c r="BI256" s="50">
        <v>2.0000000000000001E-4</v>
      </c>
      <c r="BJ256" s="50" t="s">
        <v>129</v>
      </c>
      <c r="BK256" s="50">
        <v>4.13603115153333E-7</v>
      </c>
      <c r="BL256" s="50">
        <v>4.3803861080235996E-6</v>
      </c>
      <c r="BM256" s="50" t="s">
        <v>128</v>
      </c>
      <c r="BN256" s="50">
        <v>1.3384299999999999E-7</v>
      </c>
      <c r="BO256" s="50">
        <v>1.41750387358386E-6</v>
      </c>
      <c r="BP256" s="50" t="s">
        <v>129</v>
      </c>
      <c r="BQ256" s="50">
        <v>1.3384299999999999E-7</v>
      </c>
      <c r="BR256" s="50">
        <v>1.41750387358386E-6</v>
      </c>
      <c r="BS256" s="50" t="s">
        <v>129</v>
      </c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7" t="s">
        <v>132</v>
      </c>
      <c r="CG256" s="60" t="s">
        <v>226</v>
      </c>
      <c r="CH256" s="61">
        <v>32933</v>
      </c>
      <c r="CI256" s="60" t="s">
        <v>130</v>
      </c>
      <c r="CJ256" s="60" t="s">
        <v>186</v>
      </c>
      <c r="CK256" s="52">
        <v>32933</v>
      </c>
      <c r="CL256" s="60"/>
      <c r="CM256" s="60"/>
      <c r="CN256" s="51"/>
      <c r="CO256" s="60"/>
      <c r="CP256" s="60"/>
      <c r="CQ256" s="51"/>
      <c r="CR256" s="60"/>
      <c r="CS256" s="60"/>
      <c r="CT256" s="51"/>
      <c r="CU256" s="60"/>
      <c r="CV256" s="60"/>
      <c r="CW256" s="51"/>
      <c r="CX256" s="60"/>
      <c r="CY256" s="60"/>
      <c r="CZ256" s="51"/>
      <c r="DA256" s="60"/>
      <c r="DB256" s="60"/>
      <c r="DC256" s="51"/>
      <c r="DD256" s="60"/>
      <c r="DE256" s="60"/>
      <c r="DF256" s="51"/>
      <c r="DG256" s="60"/>
      <c r="DH256" s="60"/>
      <c r="DI256" s="51"/>
      <c r="DJ256" s="60"/>
      <c r="DK256" s="60"/>
      <c r="DL256" s="51"/>
      <c r="DM256" s="60"/>
      <c r="DN256" s="60"/>
      <c r="DO256" s="51"/>
      <c r="DP256" s="51"/>
      <c r="DQ256" s="51"/>
      <c r="DR256" s="51"/>
      <c r="DS256" s="51"/>
      <c r="DT256" s="51"/>
      <c r="DU256" s="51"/>
      <c r="DV256" s="51"/>
      <c r="DW256" s="51"/>
      <c r="DX256" s="51"/>
      <c r="DY256" s="51"/>
      <c r="DZ256" s="51"/>
      <c r="EA256" s="51"/>
      <c r="EB256" s="51"/>
      <c r="EC256" s="51"/>
      <c r="ED256" s="51"/>
      <c r="EE256" s="51"/>
      <c r="EF256" s="51"/>
      <c r="EG256" s="51"/>
      <c r="EH256" s="51"/>
      <c r="EI256" s="51"/>
      <c r="EJ256" s="51"/>
      <c r="EK256" s="51"/>
      <c r="EL256" s="51"/>
      <c r="EM256" s="51"/>
      <c r="EN256" s="51"/>
      <c r="EO256" s="51"/>
      <c r="EP256" s="51"/>
    </row>
    <row r="257" spans="1:146" s="120" customFormat="1">
      <c r="A257" s="57" t="s">
        <v>122</v>
      </c>
      <c r="B257" s="57">
        <v>10675</v>
      </c>
      <c r="C257" s="57" t="s">
        <v>425</v>
      </c>
      <c r="D257" s="57" t="s">
        <v>183</v>
      </c>
      <c r="E257" s="57" t="s">
        <v>427</v>
      </c>
      <c r="F257" s="58">
        <v>1</v>
      </c>
      <c r="G257" s="57" t="s">
        <v>177</v>
      </c>
      <c r="H257" s="59">
        <v>208</v>
      </c>
      <c r="I257" s="59">
        <v>1002</v>
      </c>
      <c r="J257" s="48">
        <v>2056.6574074074101</v>
      </c>
      <c r="K257" s="48">
        <v>194.19290663641601</v>
      </c>
      <c r="L257" s="49">
        <v>0.93361974344430798</v>
      </c>
      <c r="M257" s="3" t="s">
        <v>142</v>
      </c>
      <c r="N257" s="50">
        <v>1.3384299999999999E-7</v>
      </c>
      <c r="O257" s="50">
        <v>1.41750387358386E-6</v>
      </c>
      <c r="P257" s="50" t="s">
        <v>129</v>
      </c>
      <c r="Q257" s="50">
        <v>1.3384299999999999E-7</v>
      </c>
      <c r="R257" s="50">
        <v>1.41750387358386E-6</v>
      </c>
      <c r="S257" s="50" t="s">
        <v>129</v>
      </c>
      <c r="T257" s="50">
        <v>1.3384299999999999E-7</v>
      </c>
      <c r="U257" s="50">
        <v>1.41750387358386E-6</v>
      </c>
      <c r="V257" s="50" t="s">
        <v>129</v>
      </c>
      <c r="W257" s="50">
        <v>1.3384299999999999E-7</v>
      </c>
      <c r="X257" s="50">
        <v>1.41750387358386E-6</v>
      </c>
      <c r="Y257" s="50" t="s">
        <v>129</v>
      </c>
      <c r="Z257" s="50">
        <v>1.3384299999999999E-7</v>
      </c>
      <c r="AA257" s="50">
        <v>1.41750387358386E-6</v>
      </c>
      <c r="AB257" s="50" t="s">
        <v>129</v>
      </c>
      <c r="AC257" s="50">
        <v>1.3384299999999999E-7</v>
      </c>
      <c r="AD257" s="50">
        <v>1.41750387358386E-6</v>
      </c>
      <c r="AE257" s="50" t="s">
        <v>129</v>
      </c>
      <c r="AF257" s="50"/>
      <c r="AG257" s="50"/>
      <c r="AH257" s="50"/>
      <c r="AI257" s="50">
        <v>1.3384299999999999E-7</v>
      </c>
      <c r="AJ257" s="50">
        <v>1.41750387358386E-6</v>
      </c>
      <c r="AK257" s="50" t="s">
        <v>129</v>
      </c>
      <c r="AL257" s="64"/>
      <c r="AM257" s="50"/>
      <c r="AN257" s="50"/>
      <c r="AO257" s="50">
        <v>1.3384299999999999E-7</v>
      </c>
      <c r="AP257" s="50">
        <v>1.41750387358386E-6</v>
      </c>
      <c r="AQ257" s="50" t="s">
        <v>129</v>
      </c>
      <c r="AR257" s="50">
        <v>1.3384299999999999E-7</v>
      </c>
      <c r="AS257" s="50">
        <v>1.41750387358386E-6</v>
      </c>
      <c r="AT257" s="50" t="s">
        <v>129</v>
      </c>
      <c r="AU257" s="50">
        <v>1.7826699999999999E-6</v>
      </c>
      <c r="AV257" s="50" t="s">
        <v>129</v>
      </c>
      <c r="AW257" s="50">
        <v>1.3384299999999999E-7</v>
      </c>
      <c r="AX257" s="50">
        <v>1.41750387358386E-6</v>
      </c>
      <c r="AY257" s="50" t="s">
        <v>129</v>
      </c>
      <c r="AZ257" s="50">
        <v>1.3384299999999999E-7</v>
      </c>
      <c r="BA257" s="50">
        <v>1.41750387358386E-6</v>
      </c>
      <c r="BB257" s="50" t="s">
        <v>129</v>
      </c>
      <c r="BC257" s="50">
        <v>4.6666666666666699E-5</v>
      </c>
      <c r="BD257" s="50">
        <v>4.9423713430845804E-4</v>
      </c>
      <c r="BE257" s="50" t="s">
        <v>128</v>
      </c>
      <c r="BF257" s="50">
        <v>1.3384299999999999E-7</v>
      </c>
      <c r="BG257" s="50">
        <v>1.41750387358386E-6</v>
      </c>
      <c r="BH257" s="50" t="s">
        <v>129</v>
      </c>
      <c r="BI257" s="50">
        <v>2.0000000000000001E-4</v>
      </c>
      <c r="BJ257" s="50" t="s">
        <v>129</v>
      </c>
      <c r="BK257" s="50">
        <v>4.13603115153333E-7</v>
      </c>
      <c r="BL257" s="50">
        <v>4.3803861080235996E-6</v>
      </c>
      <c r="BM257" s="50" t="s">
        <v>128</v>
      </c>
      <c r="BN257" s="50">
        <v>1.3384299999999999E-7</v>
      </c>
      <c r="BO257" s="50">
        <v>1.41750387358386E-6</v>
      </c>
      <c r="BP257" s="50" t="s">
        <v>129</v>
      </c>
      <c r="BQ257" s="50">
        <v>1.3384299999999999E-7</v>
      </c>
      <c r="BR257" s="50">
        <v>1.41750387358386E-6</v>
      </c>
      <c r="BS257" s="50" t="s">
        <v>129</v>
      </c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7" t="s">
        <v>132</v>
      </c>
      <c r="CG257" s="60" t="s">
        <v>226</v>
      </c>
      <c r="CH257" s="61">
        <v>32933</v>
      </c>
      <c r="CI257" s="60" t="s">
        <v>130</v>
      </c>
      <c r="CJ257" s="60" t="s">
        <v>186</v>
      </c>
      <c r="CK257" s="61">
        <v>32933</v>
      </c>
      <c r="CL257" s="60"/>
      <c r="CM257" s="60"/>
      <c r="CN257" s="51"/>
      <c r="CO257" s="60"/>
      <c r="CP257" s="60"/>
      <c r="CQ257" s="51"/>
      <c r="CR257" s="60"/>
      <c r="CS257" s="60"/>
      <c r="CT257" s="51"/>
      <c r="CU257" s="60"/>
      <c r="CV257" s="60"/>
      <c r="CW257" s="51"/>
      <c r="CX257" s="60"/>
      <c r="CY257" s="60"/>
      <c r="CZ257" s="51"/>
      <c r="DA257" s="60"/>
      <c r="DB257" s="60"/>
      <c r="DC257" s="51"/>
      <c r="DD257" s="60"/>
      <c r="DE257" s="60"/>
      <c r="DF257" s="51"/>
      <c r="DG257" s="60"/>
      <c r="DH257" s="60"/>
      <c r="DI257" s="51"/>
      <c r="DJ257" s="60"/>
      <c r="DK257" s="60"/>
      <c r="DL257" s="51"/>
      <c r="DM257" s="60"/>
      <c r="DN257" s="60"/>
      <c r="DO257" s="51"/>
      <c r="DP257" s="51"/>
      <c r="DQ257" s="51"/>
      <c r="DR257" s="51"/>
      <c r="DS257" s="51"/>
      <c r="DT257" s="51"/>
      <c r="DU257" s="51"/>
      <c r="DV257" s="51"/>
      <c r="DW257" s="51"/>
      <c r="DX257" s="51"/>
      <c r="DY257" s="51"/>
      <c r="DZ257" s="51"/>
      <c r="EA257" s="51"/>
      <c r="EB257" s="51"/>
      <c r="EC257" s="51"/>
      <c r="ED257" s="51"/>
      <c r="EE257" s="51"/>
      <c r="EF257" s="51"/>
      <c r="EG257" s="51"/>
      <c r="EH257" s="51"/>
      <c r="EI257" s="51"/>
      <c r="EJ257" s="51"/>
      <c r="EK257" s="51"/>
      <c r="EL257" s="51"/>
      <c r="EM257" s="51"/>
      <c r="EN257" s="51"/>
      <c r="EO257" s="51"/>
      <c r="EP257" s="51"/>
    </row>
    <row r="258" spans="1:146" s="120" customFormat="1">
      <c r="A258" s="57" t="s">
        <v>122</v>
      </c>
      <c r="B258" s="57">
        <v>6034</v>
      </c>
      <c r="C258" s="57" t="s">
        <v>327</v>
      </c>
      <c r="D258" s="57" t="s">
        <v>328</v>
      </c>
      <c r="E258" s="57" t="s">
        <v>329</v>
      </c>
      <c r="F258" s="58">
        <v>1</v>
      </c>
      <c r="G258" s="57" t="s">
        <v>126</v>
      </c>
      <c r="H258" s="59">
        <v>677.1</v>
      </c>
      <c r="I258" s="59">
        <v>6814</v>
      </c>
      <c r="J258" s="48">
        <v>6191</v>
      </c>
      <c r="K258" s="48">
        <v>644.96666666666704</v>
      </c>
      <c r="L258" s="49">
        <v>0.95254270664106699</v>
      </c>
      <c r="M258" s="3" t="s">
        <v>137</v>
      </c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64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>
        <v>1.21265650268227E-4</v>
      </c>
      <c r="BD258" s="50">
        <v>1.16365106915944E-3</v>
      </c>
      <c r="BE258" s="50" t="s">
        <v>128</v>
      </c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7" t="s">
        <v>130</v>
      </c>
      <c r="CG258" s="60" t="s">
        <v>138</v>
      </c>
      <c r="CH258" s="61">
        <v>31229</v>
      </c>
      <c r="CI258" s="60"/>
      <c r="CJ258" s="60"/>
      <c r="CK258" s="60"/>
      <c r="CL258" s="60"/>
      <c r="CM258" s="60"/>
      <c r="CN258" s="51"/>
      <c r="CO258" s="60"/>
      <c r="CP258" s="60"/>
      <c r="CQ258" s="51"/>
      <c r="CR258" s="60"/>
      <c r="CS258" s="60"/>
      <c r="CT258" s="51"/>
      <c r="CU258" s="60"/>
      <c r="CV258" s="60"/>
      <c r="CW258" s="51"/>
      <c r="CX258" s="60"/>
      <c r="CY258" s="60"/>
      <c r="CZ258" s="51"/>
      <c r="DA258" s="60"/>
      <c r="DB258" s="60"/>
      <c r="DC258" s="51"/>
      <c r="DD258" s="60"/>
      <c r="DE258" s="60"/>
      <c r="DF258" s="51"/>
      <c r="DG258" s="60"/>
      <c r="DH258" s="60"/>
      <c r="DI258" s="51"/>
      <c r="DJ258" s="60"/>
      <c r="DK258" s="60"/>
      <c r="DL258" s="51"/>
      <c r="DM258" s="60"/>
      <c r="DN258" s="60"/>
      <c r="DO258" s="51"/>
      <c r="DP258" s="51"/>
      <c r="DQ258" s="51"/>
      <c r="DR258" s="51"/>
      <c r="DS258" s="51"/>
      <c r="DT258" s="51"/>
      <c r="DU258" s="51"/>
      <c r="DV258" s="51"/>
      <c r="DW258" s="51"/>
      <c r="DX258" s="51"/>
      <c r="DY258" s="51"/>
      <c r="DZ258" s="51"/>
      <c r="EA258" s="51"/>
      <c r="EB258" s="51"/>
      <c r="EC258" s="51"/>
      <c r="ED258" s="51"/>
      <c r="EE258" s="51"/>
      <c r="EF258" s="51"/>
      <c r="EG258" s="51"/>
      <c r="EH258" s="51"/>
      <c r="EI258" s="51"/>
      <c r="EJ258" s="51"/>
      <c r="EK258" s="51"/>
      <c r="EL258" s="51"/>
      <c r="EM258" s="51"/>
      <c r="EN258" s="51"/>
      <c r="EO258" s="51"/>
      <c r="EP258" s="51"/>
    </row>
    <row r="259" spans="1:146" s="120" customFormat="1">
      <c r="A259" s="57" t="s">
        <v>122</v>
      </c>
      <c r="B259" s="57">
        <v>2554</v>
      </c>
      <c r="C259" s="57" t="s">
        <v>258</v>
      </c>
      <c r="D259" s="57" t="s">
        <v>257</v>
      </c>
      <c r="E259" s="57" t="s">
        <v>136</v>
      </c>
      <c r="F259" s="58">
        <v>1</v>
      </c>
      <c r="G259" s="57" t="s">
        <v>126</v>
      </c>
      <c r="H259" s="59">
        <v>85</v>
      </c>
      <c r="I259" s="59">
        <v>922.2</v>
      </c>
      <c r="J259" s="48">
        <v>897.36666666666702</v>
      </c>
      <c r="K259" s="48">
        <v>593.97666666666703</v>
      </c>
      <c r="L259" s="49">
        <v>6.9879607843137297</v>
      </c>
      <c r="M259" s="3"/>
      <c r="N259" s="50">
        <v>3.2160255013851202E-8</v>
      </c>
      <c r="O259" s="50">
        <v>4.8588506664990903E-8</v>
      </c>
      <c r="P259" s="50" t="s">
        <v>128</v>
      </c>
      <c r="Q259" s="50">
        <v>3.2160255013851202E-8</v>
      </c>
      <c r="R259" s="50">
        <v>4.8588506664990903E-8</v>
      </c>
      <c r="S259" s="50" t="s">
        <v>128</v>
      </c>
      <c r="T259" s="50">
        <v>3.2160255013851202E-8</v>
      </c>
      <c r="U259" s="50">
        <v>4.8588506664990903E-8</v>
      </c>
      <c r="V259" s="50" t="s">
        <v>128</v>
      </c>
      <c r="W259" s="50">
        <v>3.2160255013851202E-8</v>
      </c>
      <c r="X259" s="50">
        <v>4.8588506664990903E-8</v>
      </c>
      <c r="Y259" s="50" t="s">
        <v>128</v>
      </c>
      <c r="Z259" s="50">
        <v>3.2160255013851202E-8</v>
      </c>
      <c r="AA259" s="50">
        <v>4.8588506664990903E-8</v>
      </c>
      <c r="AB259" s="50" t="s">
        <v>128</v>
      </c>
      <c r="AC259" s="50">
        <v>3.2160255013851202E-8</v>
      </c>
      <c r="AD259" s="50">
        <v>4.8588506664990903E-8</v>
      </c>
      <c r="AE259" s="50" t="s">
        <v>128</v>
      </c>
      <c r="AF259" s="50">
        <v>2.50572232347409E-8</v>
      </c>
      <c r="AG259" s="50">
        <v>3.7878417337909998E-8</v>
      </c>
      <c r="AH259" s="50" t="s">
        <v>128</v>
      </c>
      <c r="AI259" s="50">
        <v>3.2160255013851202E-8</v>
      </c>
      <c r="AJ259" s="50">
        <v>4.8588506664990903E-8</v>
      </c>
      <c r="AK259" s="50" t="s">
        <v>128</v>
      </c>
      <c r="AL259" s="64"/>
      <c r="AM259" s="50"/>
      <c r="AN259" s="50"/>
      <c r="AO259" s="50">
        <v>3.2160255013851202E-8</v>
      </c>
      <c r="AP259" s="50">
        <v>4.8588506664990903E-8</v>
      </c>
      <c r="AQ259" s="50" t="s">
        <v>128</v>
      </c>
      <c r="AR259" s="50">
        <v>3.2160255013851202E-8</v>
      </c>
      <c r="AS259" s="50">
        <v>4.8588506664990903E-8</v>
      </c>
      <c r="AT259" s="50" t="s">
        <v>128</v>
      </c>
      <c r="AU259" s="50"/>
      <c r="AV259" s="50"/>
      <c r="AW259" s="50">
        <v>3.2160255013851202E-8</v>
      </c>
      <c r="AX259" s="50">
        <v>4.8588506664990903E-8</v>
      </c>
      <c r="AY259" s="50" t="s">
        <v>128</v>
      </c>
      <c r="AZ259" s="50">
        <v>3.2160255013851202E-8</v>
      </c>
      <c r="BA259" s="50">
        <v>4.8588506664990903E-8</v>
      </c>
      <c r="BB259" s="50" t="s">
        <v>128</v>
      </c>
      <c r="BC259" s="50">
        <v>8.8285489966428198E-6</v>
      </c>
      <c r="BD259" s="50">
        <v>1.33439135698442E-5</v>
      </c>
      <c r="BE259" s="50" t="s">
        <v>128</v>
      </c>
      <c r="BF259" s="50">
        <v>3.2160255013851202E-8</v>
      </c>
      <c r="BG259" s="50">
        <v>4.8588506664990903E-8</v>
      </c>
      <c r="BH259" s="50" t="s">
        <v>128</v>
      </c>
      <c r="BI259" s="50"/>
      <c r="BJ259" s="50"/>
      <c r="BK259" s="50">
        <v>2.7771634040008398E-7</v>
      </c>
      <c r="BL259" s="50">
        <v>4.1973301132450201E-7</v>
      </c>
      <c r="BM259" s="50" t="s">
        <v>128</v>
      </c>
      <c r="BN259" s="50">
        <v>3.2160255013851202E-8</v>
      </c>
      <c r="BO259" s="50">
        <v>4.8588506664990903E-8</v>
      </c>
      <c r="BP259" s="50" t="s">
        <v>128</v>
      </c>
      <c r="BQ259" s="50">
        <v>3.2160255013851202E-8</v>
      </c>
      <c r="BR259" s="50">
        <v>4.8588506664990903E-8</v>
      </c>
      <c r="BS259" s="50" t="s">
        <v>128</v>
      </c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7" t="s">
        <v>152</v>
      </c>
      <c r="CG259" s="60" t="s">
        <v>178</v>
      </c>
      <c r="CH259" s="60"/>
      <c r="CI259" s="60" t="s">
        <v>170</v>
      </c>
      <c r="CJ259" s="60" t="s">
        <v>259</v>
      </c>
      <c r="CK259" s="60"/>
      <c r="CL259" s="60" t="s">
        <v>130</v>
      </c>
      <c r="CM259" s="60" t="s">
        <v>193</v>
      </c>
      <c r="CN259" s="61">
        <v>40148</v>
      </c>
      <c r="CO259" s="60"/>
      <c r="CP259" s="60"/>
      <c r="CQ259" s="51"/>
      <c r="CR259" s="60"/>
      <c r="CS259" s="60"/>
      <c r="CT259" s="51"/>
      <c r="CU259" s="60"/>
      <c r="CV259" s="60"/>
      <c r="CW259" s="51"/>
      <c r="CX259" s="60"/>
      <c r="CY259" s="60"/>
      <c r="CZ259" s="51"/>
      <c r="DA259" s="60"/>
      <c r="DB259" s="60"/>
      <c r="DC259" s="51"/>
      <c r="DD259" s="60"/>
      <c r="DE259" s="60"/>
      <c r="DF259" s="51"/>
      <c r="DG259" s="60"/>
      <c r="DH259" s="60"/>
      <c r="DI259" s="51"/>
      <c r="DJ259" s="60"/>
      <c r="DK259" s="60"/>
      <c r="DL259" s="51"/>
      <c r="DM259" s="60"/>
      <c r="DN259" s="60"/>
      <c r="DO259" s="51"/>
      <c r="DP259" s="51"/>
      <c r="DQ259" s="51"/>
      <c r="DR259" s="51"/>
      <c r="DS259" s="51"/>
      <c r="DT259" s="51"/>
      <c r="DU259" s="51"/>
      <c r="DV259" s="51"/>
      <c r="DW259" s="51"/>
      <c r="DX259" s="51"/>
      <c r="DY259" s="51"/>
      <c r="DZ259" s="51"/>
      <c r="EA259" s="51"/>
      <c r="EB259" s="51"/>
      <c r="EC259" s="51"/>
      <c r="ED259" s="51"/>
      <c r="EE259" s="51"/>
      <c r="EF259" s="51"/>
      <c r="EG259" s="51"/>
      <c r="EH259" s="51"/>
      <c r="EI259" s="51"/>
      <c r="EJ259" s="51"/>
      <c r="EK259" s="51"/>
      <c r="EL259" s="51"/>
      <c r="EM259" s="51"/>
      <c r="EN259" s="51"/>
      <c r="EO259" s="51"/>
      <c r="EP259" s="51"/>
    </row>
    <row r="260" spans="1:146" s="120" customFormat="1">
      <c r="A260" s="57" t="s">
        <v>122</v>
      </c>
      <c r="B260" s="57">
        <v>891</v>
      </c>
      <c r="C260" s="57" t="s">
        <v>204</v>
      </c>
      <c r="D260" s="57" t="s">
        <v>201</v>
      </c>
      <c r="E260" s="57" t="s">
        <v>205</v>
      </c>
      <c r="F260" s="58">
        <v>1</v>
      </c>
      <c r="G260" s="57" t="s">
        <v>126</v>
      </c>
      <c r="H260" s="59">
        <v>481</v>
      </c>
      <c r="I260" s="59">
        <v>5030</v>
      </c>
      <c r="J260" s="48"/>
      <c r="K260" s="48"/>
      <c r="L260" s="49"/>
      <c r="M260" s="3" t="s">
        <v>142</v>
      </c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64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>
        <v>4.6650723988760003E-2</v>
      </c>
      <c r="BD260" s="50"/>
      <c r="BE260" s="50" t="s">
        <v>128</v>
      </c>
      <c r="BF260" s="50"/>
      <c r="BG260" s="50"/>
      <c r="BH260" s="50"/>
      <c r="BI260" s="50">
        <v>9.9909123405666703E-5</v>
      </c>
      <c r="BJ260" s="50" t="s">
        <v>128</v>
      </c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7" t="s">
        <v>130</v>
      </c>
      <c r="CG260" s="60" t="s">
        <v>206</v>
      </c>
      <c r="CH260" s="52">
        <v>28581</v>
      </c>
      <c r="CI260" s="60" t="s">
        <v>152</v>
      </c>
      <c r="CJ260" s="60" t="s">
        <v>153</v>
      </c>
      <c r="CK260" s="52">
        <v>37834</v>
      </c>
      <c r="CL260" s="60" t="s">
        <v>170</v>
      </c>
      <c r="CM260" s="60" t="s">
        <v>185</v>
      </c>
      <c r="CN260" s="52">
        <v>39995</v>
      </c>
      <c r="CO260" s="60" t="s">
        <v>132</v>
      </c>
      <c r="CP260" s="60" t="s">
        <v>207</v>
      </c>
      <c r="CQ260" s="52">
        <v>41244</v>
      </c>
      <c r="CR260" s="60" t="s">
        <v>130</v>
      </c>
      <c r="CS260" s="60" t="s">
        <v>208</v>
      </c>
      <c r="CT260" s="52">
        <v>39965</v>
      </c>
      <c r="CU260" s="60"/>
      <c r="CV260" s="60"/>
      <c r="CW260" s="51"/>
      <c r="CX260" s="60"/>
      <c r="CY260" s="60"/>
      <c r="CZ260" s="51"/>
      <c r="DA260" s="60"/>
      <c r="DB260" s="60"/>
      <c r="DC260" s="51"/>
      <c r="DD260" s="60"/>
      <c r="DE260" s="60"/>
      <c r="DF260" s="51"/>
      <c r="DG260" s="60"/>
      <c r="DH260" s="60"/>
      <c r="DI260" s="51"/>
      <c r="DJ260" s="60"/>
      <c r="DK260" s="60"/>
      <c r="DL260" s="51"/>
      <c r="DM260" s="60"/>
      <c r="DN260" s="60"/>
      <c r="DO260" s="51"/>
      <c r="DP260" s="51"/>
      <c r="DQ260" s="51"/>
      <c r="DR260" s="51"/>
      <c r="DS260" s="51"/>
      <c r="DT260" s="51"/>
      <c r="DU260" s="51"/>
      <c r="DV260" s="51"/>
      <c r="DW260" s="51"/>
      <c r="DX260" s="51"/>
      <c r="DY260" s="51"/>
      <c r="DZ260" s="51"/>
      <c r="EA260" s="51"/>
      <c r="EB260" s="51"/>
      <c r="EC260" s="51"/>
      <c r="ED260" s="51"/>
      <c r="EE260" s="51"/>
      <c r="EF260" s="51"/>
      <c r="EG260" s="51"/>
      <c r="EH260" s="51"/>
      <c r="EI260" s="51"/>
      <c r="EJ260" s="51"/>
      <c r="EK260" s="51"/>
      <c r="EL260" s="51"/>
      <c r="EM260" s="51"/>
      <c r="EN260" s="51"/>
      <c r="EO260" s="51"/>
      <c r="EP260" s="51"/>
    </row>
    <row r="261" spans="1:146" s="120" customFormat="1">
      <c r="A261" s="57" t="s">
        <v>122</v>
      </c>
      <c r="B261" s="57">
        <v>642</v>
      </c>
      <c r="C261" s="57" t="s">
        <v>197</v>
      </c>
      <c r="D261" s="57" t="s">
        <v>161</v>
      </c>
      <c r="E261" s="57" t="s">
        <v>199</v>
      </c>
      <c r="F261" s="58">
        <v>1</v>
      </c>
      <c r="G261" s="57" t="s">
        <v>126</v>
      </c>
      <c r="H261" s="59">
        <v>49</v>
      </c>
      <c r="I261" s="59">
        <v>644.74199999999996</v>
      </c>
      <c r="J261" s="48">
        <v>575.26640652356571</v>
      </c>
      <c r="K261" s="48">
        <v>54.317581124957641</v>
      </c>
      <c r="L261" s="49">
        <v>1.1085220637746458</v>
      </c>
      <c r="M261" s="3" t="s">
        <v>142</v>
      </c>
      <c r="N261" s="50">
        <v>2.3300000000000001E-7</v>
      </c>
      <c r="O261" s="50">
        <v>2.4676554062972301E-6</v>
      </c>
      <c r="P261" s="50" t="s">
        <v>129</v>
      </c>
      <c r="Q261" s="50">
        <v>2.96E-7</v>
      </c>
      <c r="R261" s="50">
        <v>3.1348755376136499E-6</v>
      </c>
      <c r="S261" s="50" t="s">
        <v>129</v>
      </c>
      <c r="T261" s="50">
        <v>3.5699999999999998E-7</v>
      </c>
      <c r="U261" s="50">
        <v>3.78091407745971E-6</v>
      </c>
      <c r="V261" s="50" t="s">
        <v>129</v>
      </c>
      <c r="W261" s="50">
        <v>2.3300000000000001E-7</v>
      </c>
      <c r="X261" s="50">
        <v>2.4676554062972301E-6</v>
      </c>
      <c r="Y261" s="50" t="s">
        <v>129</v>
      </c>
      <c r="Z261" s="50">
        <v>2.3300000000000001E-7</v>
      </c>
      <c r="AA261" s="50">
        <v>2.4676554062972301E-6</v>
      </c>
      <c r="AB261" s="50" t="s">
        <v>129</v>
      </c>
      <c r="AC261" s="50">
        <v>2.3300000000000001E-7</v>
      </c>
      <c r="AD261" s="50">
        <v>2.4676554062972301E-6</v>
      </c>
      <c r="AE261" s="50" t="s">
        <v>129</v>
      </c>
      <c r="AF261" s="50">
        <v>2.3300000000000001E-7</v>
      </c>
      <c r="AG261" s="50">
        <v>2.4676554062972301E-6</v>
      </c>
      <c r="AH261" s="50" t="s">
        <v>129</v>
      </c>
      <c r="AI261" s="50">
        <v>2.3300000000000001E-7</v>
      </c>
      <c r="AJ261" s="50">
        <v>2.4676554062972301E-6</v>
      </c>
      <c r="AK261" s="50" t="s">
        <v>129</v>
      </c>
      <c r="AL261" s="64"/>
      <c r="AM261" s="50"/>
      <c r="AN261" s="50"/>
      <c r="AO261" s="50">
        <v>2.3300000000000001E-7</v>
      </c>
      <c r="AP261" s="50">
        <v>2.4676554062972301E-6</v>
      </c>
      <c r="AQ261" s="50" t="s">
        <v>129</v>
      </c>
      <c r="AR261" s="50">
        <v>2.3300000000000001E-7</v>
      </c>
      <c r="AS261" s="50">
        <v>2.4676554062972301E-6</v>
      </c>
      <c r="AT261" s="50" t="s">
        <v>129</v>
      </c>
      <c r="AU261" s="50"/>
      <c r="AV261" s="50"/>
      <c r="AW261" s="50">
        <v>2.3300000000000001E-7</v>
      </c>
      <c r="AX261" s="50">
        <v>2.4676554062972301E-6</v>
      </c>
      <c r="AY261" s="50" t="s">
        <v>129</v>
      </c>
      <c r="AZ261" s="50">
        <v>3.1499999999999999E-6</v>
      </c>
      <c r="BA261" s="50">
        <v>3.33610065658209E-5</v>
      </c>
      <c r="BB261" s="50" t="s">
        <v>129</v>
      </c>
      <c r="BC261" s="50"/>
      <c r="BD261" s="50"/>
      <c r="BE261" s="50"/>
      <c r="BF261" s="50">
        <v>2.3300000000000001E-7</v>
      </c>
      <c r="BG261" s="50">
        <v>2.4676554062972301E-6</v>
      </c>
      <c r="BH261" s="50" t="s">
        <v>129</v>
      </c>
      <c r="BI261" s="50">
        <v>6.3333333333333297E-4</v>
      </c>
      <c r="BJ261" s="50" t="s">
        <v>128</v>
      </c>
      <c r="BK261" s="50">
        <v>3.58E-6</v>
      </c>
      <c r="BL261" s="50">
        <v>3.7915048731948902E-5</v>
      </c>
      <c r="BM261" s="50" t="s">
        <v>129</v>
      </c>
      <c r="BN261" s="50">
        <v>5.2499999999999995E-7</v>
      </c>
      <c r="BO261" s="50">
        <v>5.5601677609701599E-6</v>
      </c>
      <c r="BP261" s="50" t="s">
        <v>129</v>
      </c>
      <c r="BQ261" s="50">
        <v>2.3300000000000001E-7</v>
      </c>
      <c r="BR261" s="50">
        <v>2.4676554062972301E-6</v>
      </c>
      <c r="BS261" s="50" t="s">
        <v>129</v>
      </c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7" t="s">
        <v>130</v>
      </c>
      <c r="CG261" s="60" t="s">
        <v>138</v>
      </c>
      <c r="CH261" s="61">
        <v>39417</v>
      </c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51"/>
      <c r="CU261" s="60"/>
      <c r="CV261" s="60"/>
      <c r="CW261" s="51"/>
      <c r="CX261" s="60"/>
      <c r="CY261" s="60"/>
      <c r="CZ261" s="51"/>
      <c r="DA261" s="60"/>
      <c r="DB261" s="60"/>
      <c r="DC261" s="51"/>
      <c r="DD261" s="60"/>
      <c r="DE261" s="60"/>
      <c r="DF261" s="51"/>
      <c r="DG261" s="60"/>
      <c r="DH261" s="60"/>
      <c r="DI261" s="51"/>
      <c r="DJ261" s="60"/>
      <c r="DK261" s="60"/>
      <c r="DL261" s="51"/>
      <c r="DM261" s="60"/>
      <c r="DN261" s="60"/>
      <c r="DO261" s="51"/>
      <c r="DP261" s="51"/>
      <c r="DQ261" s="51"/>
      <c r="DR261" s="51"/>
      <c r="DS261" s="51"/>
      <c r="DT261" s="51"/>
      <c r="DU261" s="51"/>
      <c r="DV261" s="51"/>
      <c r="DW261" s="51"/>
      <c r="DX261" s="51"/>
      <c r="DY261" s="51"/>
      <c r="DZ261" s="51"/>
      <c r="EA261" s="51"/>
      <c r="EB261" s="51"/>
      <c r="EC261" s="51"/>
      <c r="ED261" s="51"/>
      <c r="EE261" s="51"/>
      <c r="EF261" s="51"/>
      <c r="EG261" s="51"/>
      <c r="EH261" s="51"/>
      <c r="EI261" s="51"/>
      <c r="EJ261" s="51"/>
      <c r="EK261" s="51"/>
      <c r="EL261" s="51"/>
      <c r="EM261" s="51"/>
      <c r="EN261" s="51"/>
      <c r="EO261" s="51"/>
      <c r="EP261" s="51"/>
    </row>
    <row r="262" spans="1:146" s="120" customFormat="1">
      <c r="A262" s="57" t="s">
        <v>122</v>
      </c>
      <c r="B262" s="57">
        <v>1379</v>
      </c>
      <c r="C262" s="57" t="s">
        <v>233</v>
      </c>
      <c r="D262" s="57" t="s">
        <v>234</v>
      </c>
      <c r="E262" s="57" t="s">
        <v>235</v>
      </c>
      <c r="F262" s="58">
        <v>1</v>
      </c>
      <c r="G262" s="57" t="s">
        <v>177</v>
      </c>
      <c r="H262" s="59">
        <v>175</v>
      </c>
      <c r="I262" s="59">
        <v>1800</v>
      </c>
      <c r="J262" s="48">
        <v>789.43333333333305</v>
      </c>
      <c r="K262" s="48">
        <v>74.539567476590804</v>
      </c>
      <c r="L262" s="49">
        <v>0.425940385580519</v>
      </c>
      <c r="M262" s="3" t="s">
        <v>142</v>
      </c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64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>
        <v>1.83175235623292E-4</v>
      </c>
      <c r="BD262" s="50">
        <v>1.93997150422998E-3</v>
      </c>
      <c r="BE262" s="50" t="s">
        <v>128</v>
      </c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7" t="s">
        <v>130</v>
      </c>
      <c r="CG262" s="60" t="s">
        <v>236</v>
      </c>
      <c r="CH262" s="61">
        <v>29768</v>
      </c>
      <c r="CI262" s="60" t="s">
        <v>130</v>
      </c>
      <c r="CJ262" s="60" t="s">
        <v>237</v>
      </c>
      <c r="CK262" s="61">
        <v>29768</v>
      </c>
      <c r="CL262" s="60"/>
      <c r="CM262" s="60"/>
      <c r="CN262" s="60"/>
      <c r="CO262" s="60"/>
      <c r="CP262" s="60"/>
      <c r="CQ262" s="60"/>
      <c r="CR262" s="60"/>
      <c r="CS262" s="60"/>
      <c r="CT262" s="51"/>
      <c r="CU262" s="60"/>
      <c r="CV262" s="60"/>
      <c r="CW262" s="51"/>
      <c r="CX262" s="60"/>
      <c r="CY262" s="60"/>
      <c r="CZ262" s="51"/>
      <c r="DA262" s="60"/>
      <c r="DB262" s="60"/>
      <c r="DC262" s="51"/>
      <c r="DD262" s="60"/>
      <c r="DE262" s="60"/>
      <c r="DF262" s="51"/>
      <c r="DG262" s="60"/>
      <c r="DH262" s="60"/>
      <c r="DI262" s="51"/>
      <c r="DJ262" s="60"/>
      <c r="DK262" s="60"/>
      <c r="DL262" s="51"/>
      <c r="DM262" s="60"/>
      <c r="DN262" s="60"/>
      <c r="DO262" s="51"/>
      <c r="DP262" s="51"/>
      <c r="DQ262" s="51"/>
      <c r="DR262" s="51"/>
      <c r="DS262" s="51"/>
      <c r="DT262" s="51"/>
      <c r="DU262" s="51"/>
      <c r="DV262" s="51"/>
      <c r="DW262" s="51"/>
      <c r="DX262" s="51"/>
      <c r="DY262" s="51"/>
      <c r="DZ262" s="51"/>
      <c r="EA262" s="51"/>
      <c r="EB262" s="51"/>
      <c r="EC262" s="51"/>
      <c r="ED262" s="51"/>
      <c r="EE262" s="51"/>
      <c r="EF262" s="51"/>
      <c r="EG262" s="51"/>
      <c r="EH262" s="51"/>
      <c r="EI262" s="51"/>
      <c r="EJ262" s="51"/>
      <c r="EK262" s="51"/>
      <c r="EL262" s="51"/>
      <c r="EM262" s="51"/>
      <c r="EN262" s="51"/>
      <c r="EO262" s="51"/>
      <c r="EP262" s="51"/>
    </row>
    <row r="268" spans="1:146">
      <c r="A268" s="116" t="s">
        <v>122</v>
      </c>
      <c r="B268" s="117">
        <v>10671</v>
      </c>
      <c r="C268" s="116" t="s">
        <v>418</v>
      </c>
      <c r="D268" s="116" t="s">
        <v>157</v>
      </c>
      <c r="E268" s="116" t="s">
        <v>198</v>
      </c>
      <c r="F268" s="118">
        <v>2</v>
      </c>
      <c r="G268" s="116" t="s">
        <v>177</v>
      </c>
      <c r="H268" s="117">
        <v>567.84</v>
      </c>
      <c r="I268" s="117">
        <v>7105.4</v>
      </c>
      <c r="J268" s="119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1"/>
      <c r="AK268" s="122"/>
      <c r="AL268" s="65">
        <v>5.8000000000000003E-2</v>
      </c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2"/>
      <c r="AX268" s="120"/>
      <c r="AY268" s="122"/>
      <c r="AZ268" s="122"/>
      <c r="BA268" s="120"/>
      <c r="BB268" s="122"/>
      <c r="BC268" s="120"/>
      <c r="BD268" s="120"/>
      <c r="BE268" s="120"/>
      <c r="BF268" s="122"/>
      <c r="BG268" s="122"/>
      <c r="BH268" s="122"/>
      <c r="BI268" s="120"/>
      <c r="BJ268" s="122"/>
      <c r="BK268" s="122"/>
      <c r="BL268" s="120"/>
      <c r="BM268" s="122"/>
      <c r="BN268" s="120"/>
      <c r="BO268" s="120"/>
      <c r="BP268" s="120"/>
      <c r="BQ268" s="120"/>
      <c r="BR268" s="120"/>
      <c r="BS268" s="120"/>
      <c r="BT268" s="120"/>
      <c r="BU268" s="120"/>
      <c r="BV268" s="120"/>
      <c r="BW268" s="120"/>
      <c r="BX268" s="120"/>
      <c r="BY268" s="120"/>
      <c r="BZ268" s="122"/>
      <c r="CA268" s="120"/>
      <c r="CB268" s="122"/>
      <c r="CC268" s="120"/>
      <c r="CD268" s="120"/>
      <c r="CE268" s="120"/>
      <c r="CF268" s="116" t="s">
        <v>130</v>
      </c>
      <c r="CG268" s="116" t="s">
        <v>186</v>
      </c>
      <c r="CH268" s="123">
        <v>33239</v>
      </c>
      <c r="CI268" s="116" t="s">
        <v>518</v>
      </c>
      <c r="CJ268" s="116" t="s">
        <v>518</v>
      </c>
      <c r="CK268" s="53"/>
      <c r="CL268" s="116" t="s">
        <v>518</v>
      </c>
      <c r="CM268" s="116" t="s">
        <v>518</v>
      </c>
      <c r="CN268" s="53"/>
      <c r="CO268" s="116" t="s">
        <v>518</v>
      </c>
      <c r="CP268" s="116" t="s">
        <v>518</v>
      </c>
      <c r="CQ268" s="53"/>
      <c r="CR268" s="116" t="s">
        <v>518</v>
      </c>
      <c r="CS268" s="116" t="s">
        <v>518</v>
      </c>
      <c r="CT268" s="53"/>
      <c r="CU268" s="116" t="s">
        <v>518</v>
      </c>
      <c r="CV268" s="116" t="s">
        <v>518</v>
      </c>
      <c r="CW268" s="53"/>
      <c r="CX268" s="116" t="s">
        <v>518</v>
      </c>
      <c r="CY268" s="116" t="s">
        <v>518</v>
      </c>
      <c r="CZ268" s="53"/>
      <c r="DA268" s="116" t="s">
        <v>518</v>
      </c>
      <c r="DB268" s="116" t="s">
        <v>518</v>
      </c>
      <c r="DC268" s="53"/>
      <c r="DD268" s="116" t="s">
        <v>518</v>
      </c>
      <c r="DE268" s="116" t="s">
        <v>518</v>
      </c>
      <c r="DF268" s="53"/>
      <c r="DG268" s="116" t="s">
        <v>518</v>
      </c>
      <c r="DH268" s="116" t="s">
        <v>518</v>
      </c>
      <c r="DI268" s="53"/>
      <c r="DJ268" s="116" t="s">
        <v>518</v>
      </c>
      <c r="DK268" s="116" t="s">
        <v>518</v>
      </c>
      <c r="DL268" s="53"/>
      <c r="DM268" s="116" t="s">
        <v>518</v>
      </c>
      <c r="DN268" s="116" t="s">
        <v>518</v>
      </c>
      <c r="DO268" s="53"/>
      <c r="DP268" s="53"/>
      <c r="DQ268" s="53"/>
      <c r="DR268" s="53"/>
      <c r="DS268" s="53"/>
      <c r="DT268" s="53"/>
      <c r="DU268" s="53"/>
      <c r="DV268" s="53"/>
      <c r="DW268" s="53"/>
      <c r="DX268" s="53"/>
      <c r="DY268" s="53"/>
      <c r="DZ268" s="53"/>
      <c r="EA268" s="53"/>
      <c r="EB268" s="53"/>
      <c r="EC268" s="53"/>
      <c r="ED268" s="53"/>
      <c r="EE268" s="53"/>
      <c r="EF268" s="53"/>
      <c r="EG268" s="53"/>
      <c r="EH268" s="53"/>
      <c r="EI268" s="53"/>
      <c r="EJ268" s="53"/>
      <c r="EK268" s="53"/>
      <c r="EL268" s="53"/>
      <c r="EM268" s="53"/>
      <c r="EN268" s="53"/>
      <c r="EO268" s="53"/>
      <c r="EP268" s="53"/>
    </row>
    <row r="269" spans="1:146">
      <c r="A269" s="116" t="s">
        <v>122</v>
      </c>
      <c r="B269" s="117">
        <v>10671</v>
      </c>
      <c r="C269" s="116" t="s">
        <v>418</v>
      </c>
      <c r="D269" s="116" t="s">
        <v>157</v>
      </c>
      <c r="E269" s="116" t="s">
        <v>198</v>
      </c>
      <c r="F269" s="118" t="s">
        <v>561</v>
      </c>
      <c r="G269" s="116" t="s">
        <v>177</v>
      </c>
      <c r="H269" s="117">
        <v>567.84</v>
      </c>
      <c r="I269" s="117">
        <v>7105.4</v>
      </c>
      <c r="J269" s="119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1"/>
      <c r="AK269" s="122"/>
      <c r="AL269" s="65">
        <v>5.8000000000000003E-2</v>
      </c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2"/>
      <c r="AX269" s="120"/>
      <c r="AY269" s="122"/>
      <c r="AZ269" s="122"/>
      <c r="BA269" s="120"/>
      <c r="BB269" s="122"/>
      <c r="BC269" s="120"/>
      <c r="BD269" s="120"/>
      <c r="BE269" s="120"/>
      <c r="BF269" s="122"/>
      <c r="BG269" s="122"/>
      <c r="BH269" s="122"/>
      <c r="BI269" s="120"/>
      <c r="BJ269" s="122"/>
      <c r="BK269" s="122"/>
      <c r="BL269" s="120"/>
      <c r="BM269" s="122"/>
      <c r="BN269" s="120"/>
      <c r="BO269" s="120"/>
      <c r="BP269" s="120"/>
      <c r="BQ269" s="120"/>
      <c r="BR269" s="120"/>
      <c r="BS269" s="120"/>
      <c r="BT269" s="120"/>
      <c r="BU269" s="120"/>
      <c r="BV269" s="120"/>
      <c r="BW269" s="120"/>
      <c r="BX269" s="120"/>
      <c r="BY269" s="120"/>
      <c r="BZ269" s="122"/>
      <c r="CA269" s="120"/>
      <c r="CB269" s="122"/>
      <c r="CC269" s="120"/>
      <c r="CD269" s="120"/>
      <c r="CE269" s="120"/>
      <c r="CF269" s="116" t="s">
        <v>130</v>
      </c>
      <c r="CG269" s="116" t="s">
        <v>186</v>
      </c>
      <c r="CH269" s="123">
        <v>33239</v>
      </c>
      <c r="CI269" s="116" t="s">
        <v>518</v>
      </c>
      <c r="CJ269" s="116" t="s">
        <v>518</v>
      </c>
      <c r="CK269" s="53"/>
      <c r="CL269" s="116" t="s">
        <v>518</v>
      </c>
      <c r="CM269" s="116" t="s">
        <v>518</v>
      </c>
      <c r="CN269" s="53"/>
      <c r="CO269" s="116" t="s">
        <v>518</v>
      </c>
      <c r="CP269" s="116" t="s">
        <v>518</v>
      </c>
      <c r="CQ269" s="53"/>
      <c r="CR269" s="116" t="s">
        <v>518</v>
      </c>
      <c r="CS269" s="116" t="s">
        <v>518</v>
      </c>
      <c r="CT269" s="53"/>
      <c r="CU269" s="116" t="s">
        <v>518</v>
      </c>
      <c r="CV269" s="116" t="s">
        <v>518</v>
      </c>
      <c r="CW269" s="53"/>
      <c r="CX269" s="116" t="s">
        <v>518</v>
      </c>
      <c r="CY269" s="116" t="s">
        <v>518</v>
      </c>
      <c r="CZ269" s="53"/>
      <c r="DA269" s="116" t="s">
        <v>518</v>
      </c>
      <c r="DB269" s="116" t="s">
        <v>518</v>
      </c>
      <c r="DC269" s="53"/>
      <c r="DD269" s="116" t="s">
        <v>518</v>
      </c>
      <c r="DE269" s="116" t="s">
        <v>518</v>
      </c>
      <c r="DF269" s="53"/>
      <c r="DG269" s="116" t="s">
        <v>518</v>
      </c>
      <c r="DH269" s="116" t="s">
        <v>518</v>
      </c>
      <c r="DI269" s="53"/>
      <c r="DJ269" s="116" t="s">
        <v>518</v>
      </c>
      <c r="DK269" s="116" t="s">
        <v>518</v>
      </c>
      <c r="DL269" s="53"/>
      <c r="DM269" s="116" t="s">
        <v>518</v>
      </c>
      <c r="DN269" s="116" t="s">
        <v>518</v>
      </c>
      <c r="DO269" s="53"/>
      <c r="DP269" s="53"/>
      <c r="DQ269" s="53"/>
      <c r="DR269" s="53"/>
      <c r="DS269" s="53"/>
      <c r="DT269" s="53"/>
      <c r="DU269" s="53"/>
      <c r="DV269" s="53"/>
      <c r="DW269" s="53"/>
      <c r="DX269" s="53"/>
      <c r="DY269" s="53"/>
      <c r="DZ269" s="53"/>
      <c r="EA269" s="53"/>
      <c r="EB269" s="53"/>
      <c r="EC269" s="53"/>
      <c r="ED269" s="53"/>
      <c r="EE269" s="53"/>
      <c r="EF269" s="53"/>
      <c r="EG269" s="53"/>
      <c r="EH269" s="53"/>
      <c r="EI269" s="53"/>
      <c r="EJ269" s="53"/>
      <c r="EK269" s="53"/>
      <c r="EL269" s="53"/>
      <c r="EM269" s="53"/>
      <c r="EN269" s="53"/>
      <c r="EO269" s="53"/>
      <c r="EP269" s="53"/>
    </row>
    <row r="270" spans="1:146">
      <c r="A270" s="116" t="s">
        <v>122</v>
      </c>
      <c r="B270" s="117">
        <v>10671</v>
      </c>
      <c r="C270" s="116" t="s">
        <v>418</v>
      </c>
      <c r="D270" s="116" t="s">
        <v>157</v>
      </c>
      <c r="E270" s="116" t="s">
        <v>199</v>
      </c>
      <c r="F270" s="118">
        <v>2</v>
      </c>
      <c r="G270" s="116" t="s">
        <v>177</v>
      </c>
      <c r="H270" s="117">
        <v>567.84</v>
      </c>
      <c r="I270" s="117">
        <v>7105.4</v>
      </c>
      <c r="J270" s="119"/>
      <c r="K270" s="122"/>
      <c r="L270" s="120"/>
      <c r="M270" s="122"/>
      <c r="N270" s="122"/>
      <c r="O270" s="120"/>
      <c r="P270" s="122"/>
      <c r="Q270" s="122"/>
      <c r="R270" s="120"/>
      <c r="S270" s="122"/>
      <c r="T270" s="122"/>
      <c r="U270" s="120"/>
      <c r="V270" s="122"/>
      <c r="W270" s="122"/>
      <c r="X270" s="120"/>
      <c r="Y270" s="122"/>
      <c r="Z270" s="122"/>
      <c r="AA270" s="120"/>
      <c r="AB270" s="122"/>
      <c r="AC270" s="122"/>
      <c r="AD270" s="120"/>
      <c r="AE270" s="122"/>
      <c r="AF270" s="122"/>
      <c r="AG270" s="120"/>
      <c r="AH270" s="122"/>
      <c r="AI270" s="120"/>
      <c r="AJ270" s="124"/>
      <c r="AK270" s="122"/>
      <c r="AL270" s="65">
        <v>5.8000000000000003E-2</v>
      </c>
      <c r="AM270" s="120"/>
      <c r="AN270" s="122"/>
      <c r="AO270" s="122"/>
      <c r="AP270" s="120"/>
      <c r="AQ270" s="122"/>
      <c r="AR270" s="122"/>
      <c r="AS270" s="122"/>
      <c r="AT270" s="122"/>
      <c r="AU270" s="120"/>
      <c r="AV270" s="122"/>
      <c r="AW270" s="122"/>
      <c r="AX270" s="120"/>
      <c r="AY270" s="122"/>
      <c r="AZ270" s="122"/>
      <c r="BA270" s="122"/>
      <c r="BB270" s="122"/>
      <c r="BC270" s="122"/>
      <c r="BD270" s="120"/>
      <c r="BE270" s="122"/>
      <c r="BF270" s="122"/>
      <c r="BG270" s="122"/>
      <c r="BH270" s="122"/>
      <c r="BI270" s="120"/>
      <c r="BJ270" s="122"/>
      <c r="BK270" s="122"/>
      <c r="BL270" s="120"/>
      <c r="BM270" s="122"/>
      <c r="BN270" s="122"/>
      <c r="BO270" s="120"/>
      <c r="BP270" s="122"/>
      <c r="BQ270" s="120"/>
      <c r="BR270" s="120"/>
      <c r="BS270" s="120"/>
      <c r="BT270" s="120"/>
      <c r="BU270" s="120"/>
      <c r="BV270" s="120"/>
      <c r="BW270" s="120"/>
      <c r="BX270" s="120"/>
      <c r="BY270" s="120"/>
      <c r="BZ270" s="122"/>
      <c r="CA270" s="122"/>
      <c r="CB270" s="122"/>
      <c r="CC270" s="120"/>
      <c r="CD270" s="120"/>
      <c r="CE270" s="120"/>
      <c r="CF270" s="116" t="s">
        <v>130</v>
      </c>
      <c r="CG270" s="116" t="s">
        <v>186</v>
      </c>
      <c r="CH270" s="123">
        <v>33239</v>
      </c>
      <c r="CI270" s="116" t="s">
        <v>518</v>
      </c>
      <c r="CJ270" s="116" t="s">
        <v>518</v>
      </c>
      <c r="CK270" s="53"/>
      <c r="CL270" s="116" t="s">
        <v>518</v>
      </c>
      <c r="CM270" s="116" t="s">
        <v>518</v>
      </c>
      <c r="CN270" s="53"/>
      <c r="CO270" s="116" t="s">
        <v>518</v>
      </c>
      <c r="CP270" s="116" t="s">
        <v>518</v>
      </c>
      <c r="CQ270" s="53"/>
      <c r="CR270" s="116" t="s">
        <v>518</v>
      </c>
      <c r="CS270" s="116" t="s">
        <v>518</v>
      </c>
      <c r="CT270" s="53"/>
      <c r="CU270" s="116" t="s">
        <v>518</v>
      </c>
      <c r="CV270" s="116" t="s">
        <v>518</v>
      </c>
      <c r="CW270" s="53"/>
      <c r="CX270" s="116" t="s">
        <v>518</v>
      </c>
      <c r="CY270" s="116" t="s">
        <v>518</v>
      </c>
      <c r="CZ270" s="53"/>
      <c r="DA270" s="116" t="s">
        <v>518</v>
      </c>
      <c r="DB270" s="116" t="s">
        <v>518</v>
      </c>
      <c r="DC270" s="53"/>
      <c r="DD270" s="116" t="s">
        <v>518</v>
      </c>
      <c r="DE270" s="116" t="s">
        <v>518</v>
      </c>
      <c r="DF270" s="53"/>
      <c r="DG270" s="116" t="s">
        <v>518</v>
      </c>
      <c r="DH270" s="116" t="s">
        <v>518</v>
      </c>
      <c r="DI270" s="53"/>
      <c r="DJ270" s="116" t="s">
        <v>518</v>
      </c>
      <c r="DK270" s="116" t="s">
        <v>518</v>
      </c>
      <c r="DL270" s="53"/>
      <c r="DM270" s="116" t="s">
        <v>518</v>
      </c>
      <c r="DN270" s="116" t="s">
        <v>518</v>
      </c>
      <c r="DO270" s="53"/>
      <c r="DP270" s="53"/>
      <c r="DQ270" s="53"/>
      <c r="DR270" s="53"/>
      <c r="DS270" s="53"/>
      <c r="DT270" s="53"/>
      <c r="DU270" s="53"/>
      <c r="DV270" s="53"/>
      <c r="DW270" s="53"/>
      <c r="DX270" s="53"/>
      <c r="DY270" s="53"/>
      <c r="DZ270" s="53"/>
      <c r="EA270" s="53"/>
      <c r="EB270" s="53"/>
      <c r="EC270" s="53"/>
      <c r="ED270" s="53"/>
      <c r="EE270" s="53"/>
      <c r="EF270" s="53"/>
      <c r="EG270" s="53"/>
      <c r="EH270" s="53"/>
      <c r="EI270" s="53"/>
      <c r="EJ270" s="53"/>
      <c r="EK270" s="53"/>
      <c r="EL270" s="53"/>
      <c r="EM270" s="53"/>
      <c r="EN270" s="53"/>
      <c r="EO270" s="53"/>
      <c r="EP270" s="53"/>
    </row>
    <row r="271" spans="1:146">
      <c r="A271" s="116" t="s">
        <v>122</v>
      </c>
      <c r="B271" s="117">
        <v>10671</v>
      </c>
      <c r="C271" s="116" t="s">
        <v>418</v>
      </c>
      <c r="D271" s="116" t="s">
        <v>157</v>
      </c>
      <c r="E271" s="116" t="s">
        <v>199</v>
      </c>
      <c r="F271" s="118" t="s">
        <v>561</v>
      </c>
      <c r="G271" s="116" t="s">
        <v>177</v>
      </c>
      <c r="H271" s="117">
        <v>567.84</v>
      </c>
      <c r="I271" s="117">
        <v>7105.4</v>
      </c>
      <c r="J271" s="119"/>
      <c r="K271" s="122"/>
      <c r="L271" s="120"/>
      <c r="M271" s="122"/>
      <c r="N271" s="122"/>
      <c r="O271" s="120"/>
      <c r="P271" s="122"/>
      <c r="Q271" s="122"/>
      <c r="R271" s="120"/>
      <c r="S271" s="122"/>
      <c r="T271" s="122"/>
      <c r="U271" s="120"/>
      <c r="V271" s="122"/>
      <c r="W271" s="122"/>
      <c r="X271" s="120"/>
      <c r="Y271" s="122"/>
      <c r="Z271" s="122"/>
      <c r="AA271" s="120"/>
      <c r="AB271" s="122"/>
      <c r="AC271" s="122"/>
      <c r="AD271" s="120"/>
      <c r="AE271" s="122"/>
      <c r="AF271" s="122"/>
      <c r="AG271" s="120"/>
      <c r="AH271" s="122"/>
      <c r="AI271" s="120"/>
      <c r="AJ271" s="124"/>
      <c r="AK271" s="122"/>
      <c r="AL271" s="65">
        <v>5.8000000000000003E-2</v>
      </c>
      <c r="AM271" s="120"/>
      <c r="AN271" s="122"/>
      <c r="AO271" s="122"/>
      <c r="AP271" s="120"/>
      <c r="AQ271" s="122"/>
      <c r="AR271" s="122"/>
      <c r="AS271" s="122"/>
      <c r="AT271" s="122"/>
      <c r="AU271" s="120"/>
      <c r="AV271" s="122"/>
      <c r="AW271" s="122"/>
      <c r="AX271" s="120"/>
      <c r="AY271" s="122"/>
      <c r="AZ271" s="122"/>
      <c r="BA271" s="122"/>
      <c r="BB271" s="122"/>
      <c r="BC271" s="122"/>
      <c r="BD271" s="120"/>
      <c r="BE271" s="122"/>
      <c r="BF271" s="122"/>
      <c r="BG271" s="122"/>
      <c r="BH271" s="122"/>
      <c r="BI271" s="120"/>
      <c r="BJ271" s="122"/>
      <c r="BK271" s="122"/>
      <c r="BL271" s="120"/>
      <c r="BM271" s="122"/>
      <c r="BN271" s="122"/>
      <c r="BO271" s="120"/>
      <c r="BP271" s="122"/>
      <c r="BQ271" s="120"/>
      <c r="BR271" s="120"/>
      <c r="BS271" s="120"/>
      <c r="BT271" s="120"/>
      <c r="BU271" s="120"/>
      <c r="BV271" s="120"/>
      <c r="BW271" s="120"/>
      <c r="BX271" s="120"/>
      <c r="BY271" s="120"/>
      <c r="BZ271" s="122"/>
      <c r="CA271" s="122"/>
      <c r="CB271" s="122"/>
      <c r="CC271" s="120"/>
      <c r="CD271" s="120"/>
      <c r="CE271" s="120"/>
      <c r="CF271" s="116" t="s">
        <v>130</v>
      </c>
      <c r="CG271" s="116" t="s">
        <v>186</v>
      </c>
      <c r="CH271" s="123">
        <v>33239</v>
      </c>
      <c r="CI271" s="116" t="s">
        <v>518</v>
      </c>
      <c r="CJ271" s="116" t="s">
        <v>518</v>
      </c>
      <c r="CK271" s="53"/>
      <c r="CL271" s="116" t="s">
        <v>518</v>
      </c>
      <c r="CM271" s="116" t="s">
        <v>518</v>
      </c>
      <c r="CN271" s="53"/>
      <c r="CO271" s="116" t="s">
        <v>518</v>
      </c>
      <c r="CP271" s="116" t="s">
        <v>518</v>
      </c>
      <c r="CQ271" s="53"/>
      <c r="CR271" s="116" t="s">
        <v>518</v>
      </c>
      <c r="CS271" s="116" t="s">
        <v>518</v>
      </c>
      <c r="CT271" s="53"/>
      <c r="CU271" s="116" t="s">
        <v>518</v>
      </c>
      <c r="CV271" s="116" t="s">
        <v>518</v>
      </c>
      <c r="CW271" s="53"/>
      <c r="CX271" s="116" t="s">
        <v>518</v>
      </c>
      <c r="CY271" s="116" t="s">
        <v>518</v>
      </c>
      <c r="CZ271" s="53"/>
      <c r="DA271" s="116" t="s">
        <v>518</v>
      </c>
      <c r="DB271" s="116" t="s">
        <v>518</v>
      </c>
      <c r="DC271" s="53"/>
      <c r="DD271" s="116" t="s">
        <v>518</v>
      </c>
      <c r="DE271" s="116" t="s">
        <v>518</v>
      </c>
      <c r="DF271" s="53"/>
      <c r="DG271" s="116" t="s">
        <v>518</v>
      </c>
      <c r="DH271" s="116" t="s">
        <v>518</v>
      </c>
      <c r="DI271" s="53"/>
      <c r="DJ271" s="116" t="s">
        <v>518</v>
      </c>
      <c r="DK271" s="116" t="s">
        <v>518</v>
      </c>
      <c r="DL271" s="53"/>
      <c r="DM271" s="116" t="s">
        <v>518</v>
      </c>
      <c r="DN271" s="116" t="s">
        <v>518</v>
      </c>
      <c r="DO271" s="53"/>
      <c r="DP271" s="53"/>
      <c r="DQ271" s="53"/>
      <c r="DR271" s="53"/>
      <c r="DS271" s="53"/>
      <c r="DT271" s="53"/>
      <c r="DU271" s="53"/>
      <c r="DV271" s="53"/>
      <c r="DW271" s="53"/>
      <c r="DX271" s="53"/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/>
      <c r="EL271" s="53"/>
      <c r="EM271" s="53"/>
      <c r="EN271" s="53"/>
      <c r="EO271" s="53"/>
      <c r="EP271" s="53"/>
    </row>
    <row r="272" spans="1:146">
      <c r="A272" s="116" t="s">
        <v>122</v>
      </c>
      <c r="B272" s="117">
        <v>54304</v>
      </c>
      <c r="C272" s="116" t="s">
        <v>468</v>
      </c>
      <c r="D272" s="116" t="s">
        <v>303</v>
      </c>
      <c r="E272" s="116" t="s">
        <v>469</v>
      </c>
      <c r="F272" s="118">
        <v>1</v>
      </c>
      <c r="G272" s="116" t="s">
        <v>126</v>
      </c>
      <c r="H272" s="117">
        <v>222</v>
      </c>
      <c r="I272" s="117">
        <v>2300</v>
      </c>
      <c r="J272" s="119"/>
      <c r="K272" s="122"/>
      <c r="L272" s="120"/>
      <c r="M272" s="122"/>
      <c r="N272" s="122"/>
      <c r="O272" s="120"/>
      <c r="P272" s="122"/>
      <c r="Q272" s="122"/>
      <c r="R272" s="120"/>
      <c r="S272" s="122"/>
      <c r="T272" s="122"/>
      <c r="U272" s="120"/>
      <c r="V272" s="122"/>
      <c r="W272" s="122"/>
      <c r="X272" s="120"/>
      <c r="Y272" s="122"/>
      <c r="Z272" s="122"/>
      <c r="AA272" s="120"/>
      <c r="AB272" s="122"/>
      <c r="AC272" s="120"/>
      <c r="AD272" s="120"/>
      <c r="AE272" s="120"/>
      <c r="AF272" s="122"/>
      <c r="AG272" s="120"/>
      <c r="AH272" s="122"/>
      <c r="AI272" s="120"/>
      <c r="AJ272" s="121"/>
      <c r="AK272" s="122"/>
      <c r="AL272" s="65">
        <v>8.96666666666667E-2</v>
      </c>
      <c r="AM272" s="120"/>
      <c r="AN272" s="122"/>
      <c r="AO272" s="122"/>
      <c r="AP272" s="120"/>
      <c r="AQ272" s="122"/>
      <c r="AR272" s="122"/>
      <c r="AS272" s="122"/>
      <c r="AT272" s="122"/>
      <c r="AU272" s="120"/>
      <c r="AV272" s="122"/>
      <c r="AW272" s="122"/>
      <c r="AX272" s="120"/>
      <c r="AY272" s="122"/>
      <c r="AZ272" s="122"/>
      <c r="BA272" s="120"/>
      <c r="BB272" s="122"/>
      <c r="BC272" s="122"/>
      <c r="BD272" s="120"/>
      <c r="BE272" s="122"/>
      <c r="BF272" s="122"/>
      <c r="BG272" s="122"/>
      <c r="BH272" s="122"/>
      <c r="BI272" s="120"/>
      <c r="BJ272" s="122"/>
      <c r="BK272" s="122"/>
      <c r="BL272" s="120"/>
      <c r="BM272" s="122"/>
      <c r="BN272" s="122"/>
      <c r="BO272" s="120"/>
      <c r="BP272" s="122"/>
      <c r="BQ272" s="120"/>
      <c r="BR272" s="120"/>
      <c r="BS272" s="120"/>
      <c r="BT272" s="120"/>
      <c r="BU272" s="120"/>
      <c r="BV272" s="120"/>
      <c r="BW272" s="120"/>
      <c r="BX272" s="120"/>
      <c r="BY272" s="120"/>
      <c r="BZ272" s="122"/>
      <c r="CA272" s="120"/>
      <c r="CB272" s="122"/>
      <c r="CC272" s="120"/>
      <c r="CD272" s="120"/>
      <c r="CE272" s="120"/>
      <c r="CF272" s="116" t="s">
        <v>152</v>
      </c>
      <c r="CG272" s="116" t="s">
        <v>153</v>
      </c>
      <c r="CH272" s="123">
        <v>35339</v>
      </c>
      <c r="CI272" s="116" t="s">
        <v>132</v>
      </c>
      <c r="CJ272" s="116" t="s">
        <v>159</v>
      </c>
      <c r="CK272" s="123">
        <v>35339</v>
      </c>
      <c r="CL272" s="116" t="s">
        <v>130</v>
      </c>
      <c r="CM272" s="116" t="s">
        <v>237</v>
      </c>
      <c r="CN272" s="123">
        <v>35339</v>
      </c>
      <c r="CO272" s="116" t="s">
        <v>518</v>
      </c>
      <c r="CP272" s="116" t="s">
        <v>518</v>
      </c>
      <c r="CQ272" s="53"/>
      <c r="CR272" s="116" t="s">
        <v>518</v>
      </c>
      <c r="CS272" s="116" t="s">
        <v>518</v>
      </c>
      <c r="CT272" s="53"/>
      <c r="CU272" s="116" t="s">
        <v>518</v>
      </c>
      <c r="CV272" s="116" t="s">
        <v>518</v>
      </c>
      <c r="CW272" s="53"/>
      <c r="CX272" s="116" t="s">
        <v>518</v>
      </c>
      <c r="CY272" s="116" t="s">
        <v>518</v>
      </c>
      <c r="CZ272" s="53"/>
      <c r="DA272" s="116" t="s">
        <v>518</v>
      </c>
      <c r="DB272" s="116" t="s">
        <v>518</v>
      </c>
      <c r="DC272" s="53"/>
      <c r="DD272" s="116" t="s">
        <v>518</v>
      </c>
      <c r="DE272" s="116" t="s">
        <v>518</v>
      </c>
      <c r="DF272" s="53"/>
      <c r="DG272" s="116" t="s">
        <v>518</v>
      </c>
      <c r="DH272" s="116" t="s">
        <v>518</v>
      </c>
      <c r="DI272" s="53"/>
      <c r="DJ272" s="116" t="s">
        <v>518</v>
      </c>
      <c r="DK272" s="116" t="s">
        <v>518</v>
      </c>
      <c r="DL272" s="53"/>
      <c r="DM272" s="116" t="s">
        <v>518</v>
      </c>
      <c r="DN272" s="116" t="s">
        <v>518</v>
      </c>
      <c r="DO272" s="53"/>
      <c r="DP272" s="53"/>
      <c r="DQ272" s="53"/>
      <c r="DR272" s="53"/>
      <c r="DS272" s="53"/>
      <c r="DT272" s="53"/>
      <c r="DU272" s="53"/>
      <c r="DV272" s="53"/>
      <c r="DW272" s="53"/>
      <c r="DX272" s="53"/>
      <c r="DY272" s="53"/>
      <c r="DZ272" s="53"/>
      <c r="EA272" s="53"/>
      <c r="EB272" s="53"/>
      <c r="EC272" s="53"/>
      <c r="ED272" s="53"/>
      <c r="EE272" s="53"/>
      <c r="EF272" s="53"/>
      <c r="EG272" s="53"/>
      <c r="EH272" s="53"/>
      <c r="EI272" s="53"/>
      <c r="EJ272" s="53"/>
      <c r="EK272" s="53"/>
      <c r="EL272" s="53"/>
      <c r="EM272" s="53"/>
      <c r="EN272" s="53"/>
      <c r="EO272" s="53"/>
      <c r="EP272" s="53"/>
    </row>
    <row r="273" spans="1:146">
      <c r="A273" s="116" t="s">
        <v>122</v>
      </c>
      <c r="B273" s="117">
        <v>113</v>
      </c>
      <c r="C273" s="116" t="s">
        <v>139</v>
      </c>
      <c r="D273" s="116" t="s">
        <v>140</v>
      </c>
      <c r="E273" s="116" t="s">
        <v>141</v>
      </c>
      <c r="F273" s="118">
        <v>1</v>
      </c>
      <c r="G273" s="116" t="s">
        <v>126</v>
      </c>
      <c r="H273" s="117">
        <v>305</v>
      </c>
      <c r="I273" s="117">
        <v>2929</v>
      </c>
      <c r="J273" s="119"/>
      <c r="K273" s="122"/>
      <c r="L273" s="120"/>
      <c r="M273" s="122"/>
      <c r="N273" s="122"/>
      <c r="O273" s="120"/>
      <c r="P273" s="122"/>
      <c r="Q273" s="122"/>
      <c r="R273" s="120"/>
      <c r="S273" s="122"/>
      <c r="T273" s="122"/>
      <c r="U273" s="120"/>
      <c r="V273" s="122"/>
      <c r="W273" s="122"/>
      <c r="X273" s="120"/>
      <c r="Y273" s="122"/>
      <c r="Z273" s="122"/>
      <c r="AA273" s="120"/>
      <c r="AB273" s="122"/>
      <c r="AC273" s="122"/>
      <c r="AD273" s="120"/>
      <c r="AE273" s="122"/>
      <c r="AF273" s="122"/>
      <c r="AG273" s="120"/>
      <c r="AH273" s="122"/>
      <c r="AI273" s="120"/>
      <c r="AJ273" s="124"/>
      <c r="AK273" s="122"/>
      <c r="AL273" s="65">
        <v>0.11</v>
      </c>
      <c r="AM273" s="120"/>
      <c r="AN273" s="122"/>
      <c r="AO273" s="122"/>
      <c r="AP273" s="120"/>
      <c r="AQ273" s="122"/>
      <c r="AR273" s="122"/>
      <c r="AS273" s="122"/>
      <c r="AT273" s="122"/>
      <c r="AU273" s="120"/>
      <c r="AV273" s="122"/>
      <c r="AW273" s="122"/>
      <c r="AX273" s="120"/>
      <c r="AY273" s="122"/>
      <c r="AZ273" s="122"/>
      <c r="BA273" s="122"/>
      <c r="BB273" s="122"/>
      <c r="BC273" s="122"/>
      <c r="BD273" s="120"/>
      <c r="BE273" s="122"/>
      <c r="BF273" s="122"/>
      <c r="BG273" s="122"/>
      <c r="BH273" s="122"/>
      <c r="BI273" s="120"/>
      <c r="BJ273" s="122"/>
      <c r="BK273" s="122"/>
      <c r="BL273" s="120"/>
      <c r="BM273" s="122"/>
      <c r="BN273" s="122"/>
      <c r="BO273" s="120"/>
      <c r="BP273" s="122"/>
      <c r="BQ273" s="120"/>
      <c r="BR273" s="120"/>
      <c r="BS273" s="120"/>
      <c r="BT273" s="120"/>
      <c r="BU273" s="120"/>
      <c r="BV273" s="120"/>
      <c r="BW273" s="120"/>
      <c r="BX273" s="120"/>
      <c r="BY273" s="120"/>
      <c r="BZ273" s="122"/>
      <c r="CA273" s="122"/>
      <c r="CB273" s="122"/>
      <c r="CC273" s="120"/>
      <c r="CD273" s="120"/>
      <c r="CE273" s="120"/>
      <c r="CF273" s="116" t="s">
        <v>130</v>
      </c>
      <c r="CG273" s="116" t="s">
        <v>143</v>
      </c>
      <c r="CH273" s="123">
        <v>39814</v>
      </c>
      <c r="CI273" s="116" t="s">
        <v>132</v>
      </c>
      <c r="CJ273" s="116" t="s">
        <v>144</v>
      </c>
      <c r="CK273" s="123">
        <v>39814</v>
      </c>
      <c r="CL273" s="116" t="s">
        <v>518</v>
      </c>
      <c r="CM273" s="116" t="s">
        <v>518</v>
      </c>
      <c r="CN273" s="53"/>
      <c r="CO273" s="116" t="s">
        <v>518</v>
      </c>
      <c r="CP273" s="116" t="s">
        <v>518</v>
      </c>
      <c r="CQ273" s="53"/>
      <c r="CR273" s="116" t="s">
        <v>518</v>
      </c>
      <c r="CS273" s="116" t="s">
        <v>518</v>
      </c>
      <c r="CT273" s="53"/>
      <c r="CU273" s="116" t="s">
        <v>518</v>
      </c>
      <c r="CV273" s="116" t="s">
        <v>518</v>
      </c>
      <c r="CW273" s="53"/>
      <c r="CX273" s="116" t="s">
        <v>518</v>
      </c>
      <c r="CY273" s="116" t="s">
        <v>518</v>
      </c>
      <c r="CZ273" s="53"/>
      <c r="DA273" s="116" t="s">
        <v>518</v>
      </c>
      <c r="DB273" s="116" t="s">
        <v>518</v>
      </c>
      <c r="DC273" s="53"/>
      <c r="DD273" s="116" t="s">
        <v>518</v>
      </c>
      <c r="DE273" s="116" t="s">
        <v>518</v>
      </c>
      <c r="DF273" s="53"/>
      <c r="DG273" s="116" t="s">
        <v>518</v>
      </c>
      <c r="DH273" s="116" t="s">
        <v>518</v>
      </c>
      <c r="DI273" s="53"/>
      <c r="DJ273" s="116" t="s">
        <v>518</v>
      </c>
      <c r="DK273" s="116" t="s">
        <v>518</v>
      </c>
      <c r="DL273" s="53"/>
      <c r="DM273" s="116" t="s">
        <v>518</v>
      </c>
      <c r="DN273" s="116" t="s">
        <v>518</v>
      </c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</row>
    <row r="274" spans="1:146">
      <c r="A274" s="3" t="s">
        <v>122</v>
      </c>
      <c r="B274" s="3">
        <v>113</v>
      </c>
      <c r="C274" s="3" t="s">
        <v>139</v>
      </c>
      <c r="D274" s="3" t="s">
        <v>140</v>
      </c>
      <c r="E274" s="3" t="s">
        <v>145</v>
      </c>
      <c r="F274" s="55">
        <v>1</v>
      </c>
      <c r="G274" s="3" t="s">
        <v>126</v>
      </c>
      <c r="H274" s="48">
        <v>425</v>
      </c>
      <c r="I274" s="48">
        <v>4268</v>
      </c>
      <c r="J274" s="48">
        <v>4058.75714285714</v>
      </c>
      <c r="K274" s="48">
        <v>409.99077909780499</v>
      </c>
      <c r="L274" s="49">
        <v>0.96468418611248197</v>
      </c>
      <c r="M274" s="3" t="s">
        <v>142</v>
      </c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63">
        <v>2.10484005621429E-2</v>
      </c>
      <c r="AM274" s="50">
        <v>0.208371384145047</v>
      </c>
      <c r="AN274" s="50" t="s">
        <v>128</v>
      </c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3" t="s">
        <v>130</v>
      </c>
      <c r="CG274" s="51" t="s">
        <v>143</v>
      </c>
      <c r="CH274" s="52">
        <v>39448</v>
      </c>
      <c r="CI274" s="51" t="s">
        <v>132</v>
      </c>
      <c r="CJ274" s="51" t="s">
        <v>144</v>
      </c>
      <c r="CK274" s="52">
        <v>39448</v>
      </c>
    </row>
    <row r="275" spans="1:146">
      <c r="A275" s="116" t="s">
        <v>122</v>
      </c>
      <c r="B275" s="117">
        <v>10603</v>
      </c>
      <c r="C275" s="116" t="s">
        <v>414</v>
      </c>
      <c r="D275" s="116" t="s">
        <v>277</v>
      </c>
      <c r="E275" s="116" t="s">
        <v>415</v>
      </c>
      <c r="F275" s="118">
        <v>1</v>
      </c>
      <c r="G275" s="116" t="s">
        <v>177</v>
      </c>
      <c r="H275" s="117">
        <v>58</v>
      </c>
      <c r="I275" s="117">
        <v>830</v>
      </c>
      <c r="J275" s="119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4"/>
      <c r="AK275" s="122"/>
      <c r="AL275" s="65">
        <v>0.16200000000000001</v>
      </c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2"/>
      <c r="BA275" s="120"/>
      <c r="BB275" s="122"/>
      <c r="BC275" s="120"/>
      <c r="BD275" s="120"/>
      <c r="BE275" s="120"/>
      <c r="BF275" s="122"/>
      <c r="BG275" s="122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20"/>
      <c r="BY275" s="120"/>
      <c r="BZ275" s="122"/>
      <c r="CA275" s="122"/>
      <c r="CB275" s="122"/>
      <c r="CC275" s="120"/>
      <c r="CD275" s="120"/>
      <c r="CE275" s="120"/>
      <c r="CF275" s="116" t="s">
        <v>130</v>
      </c>
      <c r="CG275" s="116" t="s">
        <v>186</v>
      </c>
      <c r="CH275" s="123">
        <v>33178</v>
      </c>
      <c r="CI275" s="116" t="s">
        <v>518</v>
      </c>
      <c r="CJ275" s="116" t="s">
        <v>518</v>
      </c>
      <c r="CK275" s="53"/>
      <c r="CL275" s="116" t="s">
        <v>518</v>
      </c>
      <c r="CM275" s="116" t="s">
        <v>518</v>
      </c>
      <c r="CN275" s="53"/>
      <c r="CO275" s="116" t="s">
        <v>518</v>
      </c>
      <c r="CP275" s="116" t="s">
        <v>518</v>
      </c>
      <c r="CQ275" s="53"/>
      <c r="CR275" s="116" t="s">
        <v>518</v>
      </c>
      <c r="CS275" s="116" t="s">
        <v>518</v>
      </c>
      <c r="CT275" s="53"/>
      <c r="CU275" s="116" t="s">
        <v>518</v>
      </c>
      <c r="CV275" s="116" t="s">
        <v>518</v>
      </c>
      <c r="CW275" s="53"/>
      <c r="CX275" s="116" t="s">
        <v>518</v>
      </c>
      <c r="CY275" s="116" t="s">
        <v>518</v>
      </c>
      <c r="CZ275" s="53"/>
      <c r="DA275" s="116" t="s">
        <v>518</v>
      </c>
      <c r="DB275" s="116" t="s">
        <v>518</v>
      </c>
      <c r="DC275" s="53"/>
      <c r="DD275" s="116" t="s">
        <v>518</v>
      </c>
      <c r="DE275" s="116" t="s">
        <v>518</v>
      </c>
      <c r="DF275" s="53"/>
      <c r="DG275" s="116" t="s">
        <v>518</v>
      </c>
      <c r="DH275" s="116" t="s">
        <v>518</v>
      </c>
      <c r="DI275" s="53"/>
      <c r="DJ275" s="116" t="s">
        <v>518</v>
      </c>
      <c r="DK275" s="116" t="s">
        <v>518</v>
      </c>
      <c r="DL275" s="53"/>
      <c r="DM275" s="116" t="s">
        <v>518</v>
      </c>
      <c r="DN275" s="116" t="s">
        <v>518</v>
      </c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53"/>
      <c r="EL275" s="53"/>
      <c r="EM275" s="53"/>
      <c r="EN275" s="53"/>
      <c r="EO275" s="53"/>
      <c r="EP275" s="53"/>
    </row>
    <row r="276" spans="1:146">
      <c r="A276" s="3" t="s">
        <v>122</v>
      </c>
      <c r="B276" s="3">
        <v>10151</v>
      </c>
      <c r="C276" s="3" t="s">
        <v>401</v>
      </c>
      <c r="D276" s="3" t="s">
        <v>310</v>
      </c>
      <c r="E276" s="3" t="s">
        <v>393</v>
      </c>
      <c r="F276" s="55">
        <v>2</v>
      </c>
      <c r="G276" s="3" t="s">
        <v>177</v>
      </c>
      <c r="H276" s="48">
        <v>190</v>
      </c>
      <c r="I276" s="48">
        <v>1350</v>
      </c>
      <c r="J276" s="48">
        <v>1173.9000000000001</v>
      </c>
      <c r="K276" s="48">
        <v>88.872500575250996</v>
      </c>
      <c r="L276" s="49">
        <v>0.46775000302763697</v>
      </c>
      <c r="M276" s="3" t="s">
        <v>397</v>
      </c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63">
        <v>2.60009137649066E-2</v>
      </c>
      <c r="AM276" s="50">
        <v>0.343492661301603</v>
      </c>
      <c r="AN276" s="50" t="s">
        <v>128</v>
      </c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>
        <v>8.0499999999999992E-6</v>
      </c>
      <c r="BD276" s="50">
        <v>1.06078275977981E-4</v>
      </c>
      <c r="BE276" s="50" t="s">
        <v>129</v>
      </c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>
        <v>5.8241334272212796E-4</v>
      </c>
      <c r="CD276" s="50">
        <v>7.64820784416407E-3</v>
      </c>
      <c r="CE276" s="50" t="s">
        <v>128</v>
      </c>
      <c r="CF276" s="3" t="s">
        <v>152</v>
      </c>
      <c r="CG276" s="51" t="s">
        <v>178</v>
      </c>
      <c r="CH276" s="52">
        <v>38473</v>
      </c>
      <c r="CI276" s="51" t="s">
        <v>152</v>
      </c>
      <c r="CJ276" s="51" t="s">
        <v>178</v>
      </c>
      <c r="CK276" s="52">
        <v>38473</v>
      </c>
      <c r="CL276" s="51" t="s">
        <v>132</v>
      </c>
      <c r="CM276" s="51" t="s">
        <v>226</v>
      </c>
      <c r="CN276" s="52">
        <v>33786</v>
      </c>
      <c r="CO276" s="51" t="s">
        <v>132</v>
      </c>
      <c r="CP276" s="51" t="s">
        <v>226</v>
      </c>
      <c r="CQ276" s="52">
        <v>33786</v>
      </c>
      <c r="CR276" s="51" t="s">
        <v>130</v>
      </c>
      <c r="CS276" s="51" t="s">
        <v>186</v>
      </c>
      <c r="CT276" s="52">
        <v>33786</v>
      </c>
      <c r="CU276" s="51" t="s">
        <v>130</v>
      </c>
      <c r="CV276" s="51" t="s">
        <v>186</v>
      </c>
      <c r="CW276" s="52">
        <v>38473</v>
      </c>
    </row>
    <row r="277" spans="1:146">
      <c r="A277" s="3" t="s">
        <v>122</v>
      </c>
      <c r="B277" s="3">
        <v>10151</v>
      </c>
      <c r="C277" s="3" t="s">
        <v>401</v>
      </c>
      <c r="D277" s="3" t="s">
        <v>310</v>
      </c>
      <c r="E277" s="3" t="s">
        <v>393</v>
      </c>
      <c r="F277" s="126" t="s">
        <v>561</v>
      </c>
      <c r="G277" s="3" t="s">
        <v>177</v>
      </c>
      <c r="H277" s="48">
        <v>190</v>
      </c>
      <c r="I277" s="48">
        <v>1350</v>
      </c>
      <c r="J277" s="48">
        <v>1173.9000000000001</v>
      </c>
      <c r="K277" s="48">
        <v>88.872500575250996</v>
      </c>
      <c r="L277" s="49">
        <v>0.46775000302763697</v>
      </c>
      <c r="M277" s="3" t="s">
        <v>397</v>
      </c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63">
        <v>2.60009137649066E-2</v>
      </c>
      <c r="AM277" s="50">
        <v>0.343492661301603</v>
      </c>
      <c r="AN277" s="50" t="s">
        <v>128</v>
      </c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>
        <v>8.0499999999999992E-6</v>
      </c>
      <c r="BD277" s="50">
        <v>1.06078275977981E-4</v>
      </c>
      <c r="BE277" s="50" t="s">
        <v>129</v>
      </c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>
        <v>5.8241334272212796E-4</v>
      </c>
      <c r="CD277" s="50">
        <v>7.64820784416407E-3</v>
      </c>
      <c r="CE277" s="50" t="s">
        <v>128</v>
      </c>
      <c r="CF277" s="3" t="s">
        <v>152</v>
      </c>
      <c r="CG277" s="51" t="s">
        <v>178</v>
      </c>
      <c r="CH277" s="52">
        <v>38473</v>
      </c>
      <c r="CI277" s="51" t="s">
        <v>152</v>
      </c>
      <c r="CJ277" s="51" t="s">
        <v>178</v>
      </c>
      <c r="CK277" s="52">
        <v>38473</v>
      </c>
      <c r="CL277" s="51" t="s">
        <v>132</v>
      </c>
      <c r="CM277" s="51" t="s">
        <v>226</v>
      </c>
      <c r="CN277" s="52">
        <v>33786</v>
      </c>
      <c r="CO277" s="51" t="s">
        <v>132</v>
      </c>
      <c r="CP277" s="51" t="s">
        <v>226</v>
      </c>
      <c r="CQ277" s="52">
        <v>33786</v>
      </c>
      <c r="CR277" s="51" t="s">
        <v>130</v>
      </c>
      <c r="CS277" s="51" t="s">
        <v>186</v>
      </c>
      <c r="CT277" s="52">
        <v>33786</v>
      </c>
      <c r="CU277" s="51" t="s">
        <v>130</v>
      </c>
      <c r="CV277" s="51" t="s">
        <v>186</v>
      </c>
      <c r="CW277" s="52">
        <v>38473</v>
      </c>
    </row>
    <row r="278" spans="1:146">
      <c r="A278" s="3" t="s">
        <v>122</v>
      </c>
      <c r="B278" s="3">
        <v>6041</v>
      </c>
      <c r="C278" s="3" t="s">
        <v>330</v>
      </c>
      <c r="D278" s="3" t="s">
        <v>234</v>
      </c>
      <c r="E278" s="3" t="s">
        <v>334</v>
      </c>
      <c r="F278" s="55">
        <v>1</v>
      </c>
      <c r="G278" s="3" t="s">
        <v>177</v>
      </c>
      <c r="H278" s="48">
        <v>300</v>
      </c>
      <c r="I278" s="48">
        <v>2500</v>
      </c>
      <c r="J278" s="48">
        <v>2684.9285714285702</v>
      </c>
      <c r="K278" s="48">
        <v>268.64763571882997</v>
      </c>
      <c r="L278" s="49">
        <v>0.89549211906276505</v>
      </c>
      <c r="M278" s="3" t="s">
        <v>142</v>
      </c>
      <c r="N278" s="50">
        <v>2.0899999999999999E-6</v>
      </c>
      <c r="O278" s="50">
        <v>2.05916528861721E-5</v>
      </c>
      <c r="P278" s="50" t="s">
        <v>129</v>
      </c>
      <c r="Q278" s="50">
        <v>1.5699999999999999E-7</v>
      </c>
      <c r="R278" s="50">
        <v>1.5468370828368499E-6</v>
      </c>
      <c r="S278" s="50" t="s">
        <v>129</v>
      </c>
      <c r="T278" s="50">
        <v>7.5099999999999999E-7</v>
      </c>
      <c r="U278" s="50">
        <v>7.3992015873278697E-6</v>
      </c>
      <c r="V278" s="50" t="s">
        <v>129</v>
      </c>
      <c r="W278" s="50">
        <v>7.5099999999999999E-7</v>
      </c>
      <c r="X278" s="50">
        <v>7.3992015873278697E-6</v>
      </c>
      <c r="Y278" s="50" t="s">
        <v>129</v>
      </c>
      <c r="Z278" s="50">
        <v>2.0899999999999999E-6</v>
      </c>
      <c r="AA278" s="50">
        <v>2.05916528861721E-5</v>
      </c>
      <c r="AB278" s="50" t="s">
        <v>129</v>
      </c>
      <c r="AC278" s="50">
        <v>1.5699999999999999E-7</v>
      </c>
      <c r="AD278" s="50">
        <v>1.5468370828368499E-6</v>
      </c>
      <c r="AE278" s="50" t="s">
        <v>129</v>
      </c>
      <c r="AF278" s="50">
        <v>1.0499999999999999E-6</v>
      </c>
      <c r="AG278" s="50">
        <v>1.0345088770564901E-5</v>
      </c>
      <c r="AH278" s="50" t="s">
        <v>129</v>
      </c>
      <c r="AI278" s="50">
        <v>8.0299999999999998E-7</v>
      </c>
      <c r="AJ278" s="50">
        <v>7.9115297931082292E-6</v>
      </c>
      <c r="AK278" s="50" t="s">
        <v>129</v>
      </c>
      <c r="AL278" s="63">
        <v>6.2989809566133106E-2</v>
      </c>
      <c r="AM278" s="50">
        <v>0.62070532623389596</v>
      </c>
      <c r="AN278" s="50" t="s">
        <v>128</v>
      </c>
      <c r="AO278" s="50">
        <v>1.5699999999999999E-7</v>
      </c>
      <c r="AP278" s="50"/>
      <c r="AQ278" s="50" t="s">
        <v>129</v>
      </c>
      <c r="AR278" s="50">
        <v>1.0499999999999999E-6</v>
      </c>
      <c r="AS278" s="50"/>
      <c r="AT278" s="50" t="s">
        <v>129</v>
      </c>
      <c r="AU278" s="50">
        <v>2.0800000000000001E-5</v>
      </c>
      <c r="AV278" s="50" t="s">
        <v>129</v>
      </c>
      <c r="AW278" s="50">
        <v>1.0499999999999999E-6</v>
      </c>
      <c r="AX278" s="50"/>
      <c r="AY278" s="50" t="s">
        <v>129</v>
      </c>
      <c r="AZ278" s="50">
        <v>1.5699999999999999E-7</v>
      </c>
      <c r="BA278" s="50"/>
      <c r="BB278" s="50" t="s">
        <v>129</v>
      </c>
      <c r="BC278" s="50">
        <v>1.7766666666666701E-6</v>
      </c>
      <c r="BD278" s="50">
        <v>1.7504547030828899E-5</v>
      </c>
      <c r="BE278" s="50" t="s">
        <v>128</v>
      </c>
      <c r="BF278" s="50">
        <v>1.4500000000000001E-6</v>
      </c>
      <c r="BG278" s="50"/>
      <c r="BH278" s="50" t="s">
        <v>129</v>
      </c>
      <c r="BI278" s="50">
        <v>1.66666666666667E-3</v>
      </c>
      <c r="BJ278" s="50" t="s">
        <v>128</v>
      </c>
      <c r="BK278" s="50">
        <v>1.5099999999999999E-6</v>
      </c>
      <c r="BL278" s="50"/>
      <c r="BM278" s="50" t="s">
        <v>129</v>
      </c>
      <c r="BN278" s="50">
        <v>7.5099999999999999E-7</v>
      </c>
      <c r="BO278" s="50"/>
      <c r="BP278" s="50" t="s">
        <v>129</v>
      </c>
      <c r="BQ278" s="50">
        <v>1.4500000000000001E-6</v>
      </c>
      <c r="BR278" s="50"/>
      <c r="BS278" s="50" t="s">
        <v>129</v>
      </c>
      <c r="BT278" s="50"/>
      <c r="BU278" s="50"/>
      <c r="BV278" s="50"/>
      <c r="BW278" s="50"/>
      <c r="BX278" s="50"/>
      <c r="BY278" s="50"/>
      <c r="BZ278" s="50"/>
      <c r="CA278" s="50"/>
      <c r="CB278" s="50"/>
      <c r="CC278" s="50">
        <v>1.47873835767334E-4</v>
      </c>
      <c r="CD278" s="50">
        <v>1.59672598685991E-3</v>
      </c>
      <c r="CE278" s="50" t="s">
        <v>128</v>
      </c>
      <c r="CF278" s="3" t="s">
        <v>152</v>
      </c>
      <c r="CG278" s="51" t="s">
        <v>178</v>
      </c>
      <c r="CH278" s="52">
        <v>38412</v>
      </c>
      <c r="CI278" s="51" t="s">
        <v>132</v>
      </c>
      <c r="CJ278" s="51" t="s">
        <v>335</v>
      </c>
      <c r="CK278" s="52">
        <v>38412</v>
      </c>
      <c r="CL278" s="51" t="s">
        <v>130</v>
      </c>
      <c r="CM278" s="51" t="s">
        <v>336</v>
      </c>
      <c r="CN278" s="52">
        <v>38412</v>
      </c>
    </row>
    <row r="279" spans="1:146">
      <c r="A279" s="116" t="s">
        <v>122</v>
      </c>
      <c r="B279" s="117">
        <v>6041</v>
      </c>
      <c r="C279" s="116" t="s">
        <v>330</v>
      </c>
      <c r="D279" s="116" t="s">
        <v>234</v>
      </c>
      <c r="E279" s="116" t="s">
        <v>337</v>
      </c>
      <c r="F279" s="118">
        <v>1</v>
      </c>
      <c r="G279" s="116" t="s">
        <v>177</v>
      </c>
      <c r="H279" s="117">
        <v>300</v>
      </c>
      <c r="I279" s="117">
        <v>2800</v>
      </c>
      <c r="J279" s="119"/>
      <c r="K279" s="122"/>
      <c r="L279" s="120"/>
      <c r="M279" s="122"/>
      <c r="N279" s="122"/>
      <c r="O279" s="120"/>
      <c r="P279" s="122"/>
      <c r="Q279" s="122"/>
      <c r="R279" s="120"/>
      <c r="S279" s="122"/>
      <c r="T279" s="122"/>
      <c r="U279" s="120"/>
      <c r="V279" s="122"/>
      <c r="W279" s="122"/>
      <c r="X279" s="120"/>
      <c r="Y279" s="122"/>
      <c r="Z279" s="122"/>
      <c r="AA279" s="120"/>
      <c r="AB279" s="122"/>
      <c r="AC279" s="122"/>
      <c r="AD279" s="120"/>
      <c r="AE279" s="122"/>
      <c r="AF279" s="122"/>
      <c r="AG279" s="120"/>
      <c r="AH279" s="122"/>
      <c r="AI279" s="120"/>
      <c r="AJ279" s="124"/>
      <c r="AK279" s="122"/>
      <c r="AL279" s="65">
        <v>6.2666666666666704E-2</v>
      </c>
      <c r="AM279" s="120"/>
      <c r="AN279" s="122"/>
      <c r="AO279" s="122"/>
      <c r="AP279" s="120"/>
      <c r="AQ279" s="122"/>
      <c r="AR279" s="122"/>
      <c r="AS279" s="122"/>
      <c r="AT279" s="122"/>
      <c r="AU279" s="120"/>
      <c r="AV279" s="122"/>
      <c r="AW279" s="122"/>
      <c r="AX279" s="120"/>
      <c r="AY279" s="122"/>
      <c r="AZ279" s="122"/>
      <c r="BA279" s="120"/>
      <c r="BB279" s="122"/>
      <c r="BC279" s="122"/>
      <c r="BD279" s="120"/>
      <c r="BE279" s="122"/>
      <c r="BF279" s="122"/>
      <c r="BG279" s="122"/>
      <c r="BH279" s="122"/>
      <c r="BI279" s="120"/>
      <c r="BJ279" s="122"/>
      <c r="BK279" s="122"/>
      <c r="BL279" s="120"/>
      <c r="BM279" s="122"/>
      <c r="BN279" s="122"/>
      <c r="BO279" s="120"/>
      <c r="BP279" s="122"/>
      <c r="BQ279" s="120"/>
      <c r="BR279" s="120"/>
      <c r="BS279" s="120"/>
      <c r="BT279" s="120"/>
      <c r="BU279" s="120"/>
      <c r="BV279" s="120"/>
      <c r="BW279" s="120"/>
      <c r="BX279" s="120"/>
      <c r="BY279" s="120"/>
      <c r="BZ279" s="122"/>
      <c r="CA279" s="122"/>
      <c r="CB279" s="122"/>
      <c r="CC279" s="120"/>
      <c r="CD279" s="120"/>
      <c r="CE279" s="120"/>
      <c r="CF279" s="116" t="s">
        <v>152</v>
      </c>
      <c r="CG279" s="116" t="s">
        <v>178</v>
      </c>
      <c r="CH279" s="123">
        <v>39904</v>
      </c>
      <c r="CI279" s="116" t="s">
        <v>132</v>
      </c>
      <c r="CJ279" s="116" t="s">
        <v>335</v>
      </c>
      <c r="CK279" s="123">
        <v>39904</v>
      </c>
      <c r="CL279" s="116" t="s">
        <v>130</v>
      </c>
      <c r="CM279" s="116" t="s">
        <v>336</v>
      </c>
      <c r="CN279" s="123">
        <v>39904</v>
      </c>
      <c r="CO279" s="116" t="s">
        <v>518</v>
      </c>
      <c r="CP279" s="116" t="s">
        <v>518</v>
      </c>
      <c r="CQ279" s="53"/>
      <c r="CR279" s="116" t="s">
        <v>518</v>
      </c>
      <c r="CS279" s="116" t="s">
        <v>518</v>
      </c>
      <c r="CT279" s="53"/>
      <c r="CU279" s="116" t="s">
        <v>518</v>
      </c>
      <c r="CV279" s="116" t="s">
        <v>518</v>
      </c>
      <c r="CW279" s="53"/>
      <c r="CX279" s="116" t="s">
        <v>518</v>
      </c>
      <c r="CY279" s="116" t="s">
        <v>518</v>
      </c>
      <c r="CZ279" s="53"/>
      <c r="DA279" s="116" t="s">
        <v>518</v>
      </c>
      <c r="DB279" s="116" t="s">
        <v>518</v>
      </c>
      <c r="DC279" s="53"/>
      <c r="DD279" s="116" t="s">
        <v>518</v>
      </c>
      <c r="DE279" s="116" t="s">
        <v>518</v>
      </c>
      <c r="DF279" s="53"/>
      <c r="DG279" s="116" t="s">
        <v>518</v>
      </c>
      <c r="DH279" s="116" t="s">
        <v>518</v>
      </c>
      <c r="DI279" s="53"/>
      <c r="DJ279" s="116" t="s">
        <v>518</v>
      </c>
      <c r="DK279" s="116" t="s">
        <v>518</v>
      </c>
      <c r="DL279" s="53"/>
      <c r="DM279" s="116" t="s">
        <v>518</v>
      </c>
      <c r="DN279" s="116" t="s">
        <v>518</v>
      </c>
      <c r="DO279" s="53"/>
      <c r="DP279" s="53"/>
      <c r="DQ279" s="53"/>
      <c r="DR279" s="53"/>
      <c r="DS279" s="53"/>
      <c r="DT279" s="53"/>
      <c r="DU279" s="53"/>
      <c r="DV279" s="53"/>
      <c r="DW279" s="53"/>
      <c r="DX279" s="53"/>
      <c r="DY279" s="53"/>
      <c r="DZ279" s="53"/>
      <c r="EA279" s="53"/>
      <c r="EB279" s="53"/>
      <c r="EC279" s="53"/>
      <c r="ED279" s="53"/>
      <c r="EE279" s="53"/>
      <c r="EF279" s="53"/>
      <c r="EG279" s="53"/>
      <c r="EH279" s="53"/>
      <c r="EI279" s="53"/>
      <c r="EJ279" s="53"/>
      <c r="EK279" s="53"/>
      <c r="EL279" s="53"/>
      <c r="EM279" s="53"/>
      <c r="EN279" s="53"/>
      <c r="EO279" s="53"/>
      <c r="EP279" s="53"/>
    </row>
    <row r="280" spans="1:146">
      <c r="A280" s="3" t="s">
        <v>122</v>
      </c>
      <c r="B280" s="3">
        <v>55749</v>
      </c>
      <c r="C280" s="3" t="s">
        <v>480</v>
      </c>
      <c r="D280" s="3" t="s">
        <v>342</v>
      </c>
      <c r="E280" s="3" t="s">
        <v>481</v>
      </c>
      <c r="F280" s="55">
        <v>1</v>
      </c>
      <c r="G280" s="3" t="s">
        <v>126</v>
      </c>
      <c r="H280" s="48">
        <v>119</v>
      </c>
      <c r="I280" s="48">
        <v>1304</v>
      </c>
      <c r="J280" s="48">
        <v>1197.2666666666701</v>
      </c>
      <c r="K280" s="48">
        <v>119.48026880174601</v>
      </c>
      <c r="L280" s="49">
        <v>1.00403587228358</v>
      </c>
      <c r="M280" s="3" t="s">
        <v>142</v>
      </c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63">
        <v>8.3666666666666698E-3</v>
      </c>
      <c r="AM280" s="50"/>
      <c r="AN280" s="50" t="s">
        <v>128</v>
      </c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>
        <v>4.8999999999999997E-6</v>
      </c>
      <c r="BD280" s="50">
        <v>4.9101050119004598E-5</v>
      </c>
      <c r="BE280" s="50" t="s">
        <v>129</v>
      </c>
      <c r="BF280" s="50"/>
      <c r="BG280" s="50"/>
      <c r="BH280" s="50"/>
      <c r="BI280" s="50">
        <v>5.0100000000000003E-4</v>
      </c>
      <c r="BJ280" s="50" t="s">
        <v>129</v>
      </c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3" t="s">
        <v>152</v>
      </c>
      <c r="CG280" s="51" t="s">
        <v>153</v>
      </c>
      <c r="CH280" s="52">
        <v>38808</v>
      </c>
      <c r="CI280" s="51" t="s">
        <v>170</v>
      </c>
      <c r="CJ280" s="51" t="s">
        <v>185</v>
      </c>
      <c r="CK280" s="52">
        <v>40179</v>
      </c>
      <c r="CL280" s="51" t="s">
        <v>132</v>
      </c>
      <c r="CM280" s="51" t="s">
        <v>482</v>
      </c>
      <c r="CN280" s="52">
        <v>38808</v>
      </c>
      <c r="CO280" s="51" t="s">
        <v>130</v>
      </c>
      <c r="CP280" s="51" t="s">
        <v>186</v>
      </c>
      <c r="CQ280" s="52">
        <v>38808</v>
      </c>
    </row>
    <row r="281" spans="1:146">
      <c r="A281" s="3" t="s">
        <v>122</v>
      </c>
      <c r="B281" s="3">
        <v>3179</v>
      </c>
      <c r="C281" s="3" t="s">
        <v>291</v>
      </c>
      <c r="D281" s="3" t="s">
        <v>277</v>
      </c>
      <c r="E281" s="3" t="s">
        <v>125</v>
      </c>
      <c r="F281" s="55">
        <v>1</v>
      </c>
      <c r="G281" s="3" t="s">
        <v>126</v>
      </c>
      <c r="H281" s="48">
        <v>590</v>
      </c>
      <c r="I281" s="48">
        <v>5700</v>
      </c>
      <c r="J281" s="48">
        <v>5856.8880616666702</v>
      </c>
      <c r="K281" s="48">
        <v>553.01680894579499</v>
      </c>
      <c r="L281" s="49">
        <v>0.937316625331855</v>
      </c>
      <c r="M281" s="3" t="s">
        <v>142</v>
      </c>
      <c r="N281" s="50"/>
      <c r="O281" s="50"/>
      <c r="P281" s="50"/>
      <c r="Q281" s="50">
        <v>1.3300000000000001E-7</v>
      </c>
      <c r="R281" s="50"/>
      <c r="S281" s="50" t="s">
        <v>128</v>
      </c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63">
        <v>5.2253743358377401E-3</v>
      </c>
      <c r="AM281" s="50">
        <v>5.5340872230715897E-2</v>
      </c>
      <c r="AN281" s="50" t="s">
        <v>128</v>
      </c>
      <c r="AO281" s="50"/>
      <c r="AP281" s="50"/>
      <c r="AQ281" s="50"/>
      <c r="AR281" s="50"/>
      <c r="AS281" s="50"/>
      <c r="AT281" s="50"/>
      <c r="AU281" s="50"/>
      <c r="AV281" s="50"/>
      <c r="AW281" s="50">
        <v>8.2100000000000001E-8</v>
      </c>
      <c r="AX281" s="50"/>
      <c r="AY281" s="50" t="s">
        <v>128</v>
      </c>
      <c r="AZ281" s="50">
        <v>2.8449999999999999E-7</v>
      </c>
      <c r="BA281" s="50"/>
      <c r="BB281" s="50" t="s">
        <v>128</v>
      </c>
      <c r="BC281" s="50">
        <v>1.1926666666666699E-5</v>
      </c>
      <c r="BD281" s="50"/>
      <c r="BE281" s="50" t="s">
        <v>128</v>
      </c>
      <c r="BF281" s="50"/>
      <c r="BG281" s="50"/>
      <c r="BH281" s="50"/>
      <c r="BI281" s="50"/>
      <c r="BJ281" s="50"/>
      <c r="BK281" s="50">
        <v>1.48E-6</v>
      </c>
      <c r="BL281" s="50"/>
      <c r="BM281" s="50" t="s">
        <v>128</v>
      </c>
      <c r="BN281" s="50">
        <v>1.5699999999999999E-7</v>
      </c>
      <c r="BO281" s="50"/>
      <c r="BP281" s="50" t="s">
        <v>128</v>
      </c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>
        <v>6.67072919726779E-4</v>
      </c>
      <c r="CD281" s="50">
        <v>7.0648330332972803E-3</v>
      </c>
      <c r="CE281" s="50" t="s">
        <v>128</v>
      </c>
      <c r="CF281" s="3" t="s">
        <v>130</v>
      </c>
      <c r="CG281" s="51" t="s">
        <v>292</v>
      </c>
      <c r="CH281" s="52">
        <v>25204</v>
      </c>
      <c r="CI281" s="51" t="s">
        <v>132</v>
      </c>
      <c r="CJ281" s="51" t="s">
        <v>293</v>
      </c>
      <c r="CK281" s="52">
        <v>39965</v>
      </c>
    </row>
    <row r="282" spans="1:146">
      <c r="A282" s="3" t="s">
        <v>122</v>
      </c>
      <c r="B282" s="3">
        <v>2079</v>
      </c>
      <c r="C282" s="3" t="s">
        <v>246</v>
      </c>
      <c r="D282" s="3" t="s">
        <v>247</v>
      </c>
      <c r="E282" s="3" t="s">
        <v>248</v>
      </c>
      <c r="F282" s="55">
        <v>1</v>
      </c>
      <c r="G282" s="3" t="s">
        <v>126</v>
      </c>
      <c r="H282" s="48">
        <v>594</v>
      </c>
      <c r="I282" s="48">
        <v>6600</v>
      </c>
      <c r="J282" s="48">
        <v>5450.9174603174597</v>
      </c>
      <c r="K282" s="48">
        <v>504.29708764014299</v>
      </c>
      <c r="L282" s="49">
        <v>0.84898499602717603</v>
      </c>
      <c r="M282" s="3" t="s">
        <v>216</v>
      </c>
      <c r="N282" s="50">
        <v>5.4114738185999999E-8</v>
      </c>
      <c r="O282" s="50">
        <v>5.9102479810890196E-7</v>
      </c>
      <c r="P282" s="50" t="s">
        <v>129</v>
      </c>
      <c r="Q282" s="50">
        <v>5.4114738185999999E-8</v>
      </c>
      <c r="R282" s="50">
        <v>5.9102479810890196E-7</v>
      </c>
      <c r="S282" s="50" t="s">
        <v>129</v>
      </c>
      <c r="T282" s="50">
        <v>5.4114738185999999E-8</v>
      </c>
      <c r="U282" s="50">
        <v>5.9102479810890196E-7</v>
      </c>
      <c r="V282" s="50" t="s">
        <v>129</v>
      </c>
      <c r="W282" s="50">
        <v>5.4114738185999999E-8</v>
      </c>
      <c r="X282" s="50">
        <v>5.9102479810890196E-7</v>
      </c>
      <c r="Y282" s="50" t="s">
        <v>129</v>
      </c>
      <c r="Z282" s="50">
        <v>5.4114738185999999E-8</v>
      </c>
      <c r="AA282" s="50">
        <v>5.9102479810890196E-7</v>
      </c>
      <c r="AB282" s="50" t="s">
        <v>129</v>
      </c>
      <c r="AC282" s="50">
        <v>5.4114738185999999E-8</v>
      </c>
      <c r="AD282" s="50">
        <v>5.9102479810890196E-7</v>
      </c>
      <c r="AE282" s="50" t="s">
        <v>129</v>
      </c>
      <c r="AF282" s="50">
        <v>5.4114738185999999E-8</v>
      </c>
      <c r="AG282" s="50">
        <v>5.9102479810890196E-7</v>
      </c>
      <c r="AH282" s="50" t="s">
        <v>129</v>
      </c>
      <c r="AI282" s="50">
        <v>5.4114738185999999E-8</v>
      </c>
      <c r="AJ282" s="50">
        <v>5.9102479810890196E-7</v>
      </c>
      <c r="AK282" s="50" t="s">
        <v>129</v>
      </c>
      <c r="AL282" s="63">
        <v>9.9235776499800005E-2</v>
      </c>
      <c r="AM282" s="50">
        <v>0.97951140503685397</v>
      </c>
      <c r="AN282" s="50" t="s">
        <v>128</v>
      </c>
      <c r="AO282" s="50">
        <v>5.4114738185999999E-8</v>
      </c>
      <c r="AP282" s="50">
        <v>5.9102479810890196E-7</v>
      </c>
      <c r="AQ282" s="50" t="s">
        <v>129</v>
      </c>
      <c r="AR282" s="50">
        <v>5.4114738185999999E-8</v>
      </c>
      <c r="AS282" s="50">
        <v>5.9102479810890196E-7</v>
      </c>
      <c r="AT282" s="50" t="s">
        <v>129</v>
      </c>
      <c r="AU282" s="50">
        <v>2.2068960106000002E-6</v>
      </c>
      <c r="AV282" s="50" t="s">
        <v>129</v>
      </c>
      <c r="AW282" s="50">
        <v>5.4114738185999999E-8</v>
      </c>
      <c r="AX282" s="50">
        <v>5.9102479810890196E-7</v>
      </c>
      <c r="AY282" s="50" t="s">
        <v>129</v>
      </c>
      <c r="AZ282" s="50">
        <v>5.4114738185999999E-8</v>
      </c>
      <c r="BA282" s="50">
        <v>5.9102479810890196E-7</v>
      </c>
      <c r="BB282" s="50" t="s">
        <v>129</v>
      </c>
      <c r="BC282" s="50">
        <v>4.5900000000000001E-6</v>
      </c>
      <c r="BD282" s="50">
        <v>5.0130591300203099E-5</v>
      </c>
      <c r="BE282" s="50" t="s">
        <v>129</v>
      </c>
      <c r="BF282" s="50">
        <v>5.4114738185999999E-8</v>
      </c>
      <c r="BG282" s="50">
        <v>5.9102479810890196E-7</v>
      </c>
      <c r="BH282" s="50" t="s">
        <v>129</v>
      </c>
      <c r="BI282" s="50">
        <v>5.3666666666666695E-4</v>
      </c>
      <c r="BJ282" s="50" t="s">
        <v>128</v>
      </c>
      <c r="BK282" s="50">
        <v>2.0748000907999999E-7</v>
      </c>
      <c r="BL282" s="50">
        <v>2.2660338863076101E-6</v>
      </c>
      <c r="BM282" s="50" t="s">
        <v>128</v>
      </c>
      <c r="BN282" s="50">
        <v>7.8491414560999997E-8</v>
      </c>
      <c r="BO282" s="50">
        <v>8.5725948233819295E-7</v>
      </c>
      <c r="BP282" s="50" t="s">
        <v>128</v>
      </c>
      <c r="BQ282" s="50">
        <v>5.4114738185999999E-8</v>
      </c>
      <c r="BR282" s="50">
        <v>5.9102479810890196E-7</v>
      </c>
      <c r="BS282" s="50" t="s">
        <v>129</v>
      </c>
      <c r="BT282" s="50"/>
      <c r="BU282" s="50"/>
      <c r="BV282" s="50"/>
      <c r="BW282" s="50"/>
      <c r="BX282" s="50"/>
      <c r="BY282" s="50"/>
      <c r="BZ282" s="50"/>
      <c r="CA282" s="50"/>
      <c r="CB282" s="50"/>
      <c r="CC282" s="50">
        <v>3.8220464202454901E-4</v>
      </c>
      <c r="CD282" s="50">
        <v>3.75339838773045E-3</v>
      </c>
      <c r="CE282" s="50" t="s">
        <v>128</v>
      </c>
      <c r="CF282" s="3" t="s">
        <v>152</v>
      </c>
      <c r="CG282" s="51" t="s">
        <v>153</v>
      </c>
      <c r="CH282" s="52">
        <v>37012</v>
      </c>
      <c r="CI282" s="51" t="s">
        <v>132</v>
      </c>
      <c r="CJ282" s="51" t="s">
        <v>159</v>
      </c>
      <c r="CK282" s="52">
        <v>37012</v>
      </c>
      <c r="CL282" s="51" t="s">
        <v>130</v>
      </c>
      <c r="CM282" s="51" t="s">
        <v>186</v>
      </c>
      <c r="CN282" s="52">
        <v>37012</v>
      </c>
    </row>
    <row r="283" spans="1:146">
      <c r="A283" s="3" t="s">
        <v>122</v>
      </c>
      <c r="B283" s="3">
        <v>298</v>
      </c>
      <c r="C283" s="3" t="s">
        <v>166</v>
      </c>
      <c r="D283" s="3" t="s">
        <v>147</v>
      </c>
      <c r="E283" s="3" t="s">
        <v>167</v>
      </c>
      <c r="F283" s="55">
        <v>1</v>
      </c>
      <c r="G283" s="3" t="s">
        <v>126</v>
      </c>
      <c r="H283" s="48">
        <v>890</v>
      </c>
      <c r="I283" s="48">
        <v>9061</v>
      </c>
      <c r="J283" s="48">
        <v>8663.75</v>
      </c>
      <c r="K283" s="48">
        <v>886.97442428203499</v>
      </c>
      <c r="L283" s="49">
        <v>0.99660047672138696</v>
      </c>
      <c r="M283" s="3" t="s">
        <v>168</v>
      </c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63">
        <v>2.0666666666666701E-2</v>
      </c>
      <c r="AM283" s="50">
        <v>0.20201453087811599</v>
      </c>
      <c r="AN283" s="50" t="s">
        <v>128</v>
      </c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>
        <v>6.3333333333333305E-5</v>
      </c>
      <c r="BD283" s="50">
        <v>6.1907678817487105E-4</v>
      </c>
      <c r="BE283" s="50" t="s">
        <v>128</v>
      </c>
      <c r="BF283" s="50"/>
      <c r="BG283" s="50"/>
      <c r="BH283" s="50"/>
      <c r="BI283" s="50">
        <v>2.66666666666667E-4</v>
      </c>
      <c r="BJ283" s="50" t="s">
        <v>128</v>
      </c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>
        <v>1.04728693137965E-4</v>
      </c>
      <c r="CD283" s="50">
        <v>1.0207210283852399E-3</v>
      </c>
      <c r="CE283" s="50" t="s">
        <v>128</v>
      </c>
      <c r="CF283" s="3" t="s">
        <v>130</v>
      </c>
      <c r="CG283" s="51" t="s">
        <v>138</v>
      </c>
      <c r="CH283" s="52">
        <v>31382</v>
      </c>
      <c r="CI283" s="51" t="s">
        <v>132</v>
      </c>
      <c r="CJ283" s="51" t="s">
        <v>133</v>
      </c>
      <c r="CK283" s="52">
        <v>31382</v>
      </c>
    </row>
    <row r="284" spans="1:146">
      <c r="A284" s="3" t="s">
        <v>122</v>
      </c>
      <c r="B284" s="3">
        <v>298</v>
      </c>
      <c r="C284" s="3" t="s">
        <v>166</v>
      </c>
      <c r="D284" s="3" t="s">
        <v>147</v>
      </c>
      <c r="E284" s="3" t="s">
        <v>169</v>
      </c>
      <c r="F284" s="55">
        <v>1</v>
      </c>
      <c r="G284" s="3" t="s">
        <v>126</v>
      </c>
      <c r="H284" s="48">
        <v>913</v>
      </c>
      <c r="I284" s="48">
        <v>9061</v>
      </c>
      <c r="J284" s="48">
        <v>8702</v>
      </c>
      <c r="K284" s="48">
        <v>909.00132970582104</v>
      </c>
      <c r="L284" s="49">
        <v>0.99562029540615704</v>
      </c>
      <c r="M284" s="3" t="s">
        <v>168</v>
      </c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63">
        <v>2.5000000000000001E-2</v>
      </c>
      <c r="AM284" s="50">
        <v>0.239328582798009</v>
      </c>
      <c r="AN284" s="50" t="s">
        <v>128</v>
      </c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>
        <v>6.0000000000000002E-5</v>
      </c>
      <c r="BD284" s="50">
        <v>5.7438859871522204E-4</v>
      </c>
      <c r="BE284" s="50" t="s">
        <v>128</v>
      </c>
      <c r="BF284" s="50"/>
      <c r="BG284" s="50"/>
      <c r="BH284" s="50"/>
      <c r="BI284" s="50">
        <v>1.3333333333333299E-5</v>
      </c>
      <c r="BJ284" s="50" t="s">
        <v>128</v>
      </c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3" t="s">
        <v>170</v>
      </c>
      <c r="CG284" s="51" t="s">
        <v>171</v>
      </c>
      <c r="CH284" s="52">
        <v>39692</v>
      </c>
      <c r="CI284" s="51" t="s">
        <v>130</v>
      </c>
      <c r="CJ284" s="51" t="s">
        <v>138</v>
      </c>
      <c r="CK284" s="52">
        <v>31747</v>
      </c>
      <c r="CL284" s="51" t="s">
        <v>132</v>
      </c>
      <c r="CM284" s="51" t="s">
        <v>133</v>
      </c>
      <c r="CN284" s="52">
        <v>31747</v>
      </c>
    </row>
    <row r="285" spans="1:146">
      <c r="A285" s="3" t="s">
        <v>122</v>
      </c>
      <c r="B285" s="3">
        <v>54626</v>
      </c>
      <c r="C285" s="3" t="s">
        <v>470</v>
      </c>
      <c r="D285" s="3" t="s">
        <v>387</v>
      </c>
      <c r="E285" s="3" t="s">
        <v>471</v>
      </c>
      <c r="F285" s="55">
        <v>1</v>
      </c>
      <c r="G285" s="3" t="s">
        <v>177</v>
      </c>
      <c r="H285" s="48">
        <v>52</v>
      </c>
      <c r="I285" s="48">
        <v>643.08299999999997</v>
      </c>
      <c r="J285" s="48">
        <v>651.49</v>
      </c>
      <c r="K285" s="48">
        <v>54.8066666666667</v>
      </c>
      <c r="L285" s="49">
        <v>1.05397435897436</v>
      </c>
      <c r="M285" s="3" t="s">
        <v>142</v>
      </c>
      <c r="N285" s="50">
        <v>1.2500000000000001E-5</v>
      </c>
      <c r="O285" s="50"/>
      <c r="P285" s="50" t="s">
        <v>129</v>
      </c>
      <c r="Q285" s="50">
        <v>1.2300000000000001E-5</v>
      </c>
      <c r="R285" s="50"/>
      <c r="S285" s="50" t="s">
        <v>129</v>
      </c>
      <c r="T285" s="50">
        <v>1.2499999999999999E-7</v>
      </c>
      <c r="U285" s="50"/>
      <c r="V285" s="50" t="s">
        <v>129</v>
      </c>
      <c r="W285" s="50">
        <v>1.2499999999999999E-7</v>
      </c>
      <c r="X285" s="50"/>
      <c r="Y285" s="50" t="s">
        <v>129</v>
      </c>
      <c r="Z285" s="50">
        <v>1.2499999999999999E-7</v>
      </c>
      <c r="AA285" s="50"/>
      <c r="AB285" s="50" t="s">
        <v>129</v>
      </c>
      <c r="AC285" s="50">
        <v>1.2499999999999999E-7</v>
      </c>
      <c r="AD285" s="50"/>
      <c r="AE285" s="50" t="s">
        <v>129</v>
      </c>
      <c r="AF285" s="50">
        <v>1.2499999999999999E-7</v>
      </c>
      <c r="AG285" s="50"/>
      <c r="AH285" s="50" t="s">
        <v>129</v>
      </c>
      <c r="AI285" s="50">
        <v>1.2499999999999999E-7</v>
      </c>
      <c r="AJ285" s="50"/>
      <c r="AK285" s="50" t="s">
        <v>129</v>
      </c>
      <c r="AL285" s="63">
        <v>2.43719964075347E-2</v>
      </c>
      <c r="AM285" s="50">
        <v>0.28888722309375298</v>
      </c>
      <c r="AN285" s="50" t="s">
        <v>128</v>
      </c>
      <c r="AO285" s="50">
        <v>1.2499999999999999E-7</v>
      </c>
      <c r="AP285" s="50"/>
      <c r="AQ285" s="50" t="s">
        <v>129</v>
      </c>
      <c r="AR285" s="50">
        <v>1.2499999999999999E-7</v>
      </c>
      <c r="AS285" s="50"/>
      <c r="AT285" s="50" t="s">
        <v>129</v>
      </c>
      <c r="AU285" s="50"/>
      <c r="AV285" s="50"/>
      <c r="AW285" s="50">
        <v>1.2499999999999999E-7</v>
      </c>
      <c r="AX285" s="50"/>
      <c r="AY285" s="50" t="s">
        <v>129</v>
      </c>
      <c r="AZ285" s="50">
        <v>1.2499999999999999E-7</v>
      </c>
      <c r="BA285" s="50"/>
      <c r="BB285" s="50" t="s">
        <v>129</v>
      </c>
      <c r="BC285" s="50">
        <v>2.8766666666666699E-6</v>
      </c>
      <c r="BD285" s="50"/>
      <c r="BE285" s="50" t="s">
        <v>128</v>
      </c>
      <c r="BF285" s="50">
        <v>1.2499999999999999E-7</v>
      </c>
      <c r="BG285" s="50"/>
      <c r="BH285" s="50" t="s">
        <v>129</v>
      </c>
      <c r="BI285" s="50"/>
      <c r="BJ285" s="50"/>
      <c r="BK285" s="50">
        <v>1.5666666666666701E-7</v>
      </c>
      <c r="BL285" s="50"/>
      <c r="BM285" s="50" t="s">
        <v>128</v>
      </c>
      <c r="BN285" s="50">
        <v>1.2499999999999999E-7</v>
      </c>
      <c r="BO285" s="50"/>
      <c r="BP285" s="50" t="s">
        <v>129</v>
      </c>
      <c r="BQ285" s="50">
        <v>1.2500000000000001E-5</v>
      </c>
      <c r="BR285" s="50"/>
      <c r="BS285" s="50" t="s">
        <v>129</v>
      </c>
      <c r="BT285" s="50">
        <v>5.2350113575977603E-4</v>
      </c>
      <c r="BU285" s="50">
        <v>6.2199192766431701E-3</v>
      </c>
      <c r="BV285" s="50" t="s">
        <v>128</v>
      </c>
      <c r="BW285" s="50"/>
      <c r="BX285" s="50"/>
      <c r="BY285" s="50"/>
      <c r="BZ285" s="50"/>
      <c r="CA285" s="50"/>
      <c r="CB285" s="50"/>
      <c r="CC285" s="50"/>
      <c r="CD285" s="50"/>
      <c r="CE285" s="50"/>
      <c r="CF285" s="3" t="s">
        <v>152</v>
      </c>
      <c r="CG285" s="51" t="s">
        <v>178</v>
      </c>
      <c r="CI285" s="51" t="s">
        <v>130</v>
      </c>
      <c r="CJ285" s="51" t="s">
        <v>186</v>
      </c>
    </row>
    <row r="286" spans="1:146">
      <c r="A286" s="3" t="s">
        <v>122</v>
      </c>
      <c r="B286" s="3">
        <v>6096</v>
      </c>
      <c r="C286" s="3" t="s">
        <v>348</v>
      </c>
      <c r="D286" s="3" t="s">
        <v>135</v>
      </c>
      <c r="E286" s="3" t="s">
        <v>349</v>
      </c>
      <c r="F286" s="55">
        <v>1</v>
      </c>
      <c r="G286" s="3" t="s">
        <v>126</v>
      </c>
      <c r="H286" s="48"/>
      <c r="I286" s="48"/>
      <c r="J286" s="48">
        <v>5964.5591666666696</v>
      </c>
      <c r="K286" s="48">
        <v>675.244362764784</v>
      </c>
      <c r="L286" s="49"/>
      <c r="M286" s="3" t="s">
        <v>142</v>
      </c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63">
        <v>2.1247641068863801E-2</v>
      </c>
      <c r="AM286" s="50">
        <v>0.18775310302262699</v>
      </c>
      <c r="AN286" s="50" t="s">
        <v>128</v>
      </c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>
        <v>3.2562229429329198E-6</v>
      </c>
      <c r="BD286" s="50">
        <v>2.86876492527978E-5</v>
      </c>
      <c r="BE286" s="50" t="s">
        <v>128</v>
      </c>
      <c r="BF286" s="50"/>
      <c r="BG286" s="50"/>
      <c r="BH286" s="50"/>
      <c r="BI286" s="50">
        <v>2.3333333333333301E-4</v>
      </c>
      <c r="BJ286" s="50" t="s">
        <v>128</v>
      </c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>
        <v>3.59484884003884E-3</v>
      </c>
      <c r="CD286" s="50">
        <v>3.18248878991714E-2</v>
      </c>
      <c r="CE286" s="50" t="s">
        <v>128</v>
      </c>
      <c r="CF286" s="3" t="s">
        <v>152</v>
      </c>
      <c r="CG286" s="51" t="s">
        <v>153</v>
      </c>
      <c r="CH286" s="52">
        <v>39934</v>
      </c>
      <c r="CI286" s="51" t="s">
        <v>170</v>
      </c>
      <c r="CJ286" s="51" t="s">
        <v>185</v>
      </c>
      <c r="CK286" s="52">
        <v>39934</v>
      </c>
      <c r="CL286" s="51" t="s">
        <v>132</v>
      </c>
      <c r="CM286" s="51" t="s">
        <v>159</v>
      </c>
      <c r="CN286" s="52">
        <v>39934</v>
      </c>
      <c r="CO286" s="51" t="s">
        <v>130</v>
      </c>
      <c r="CP286" s="51" t="s">
        <v>186</v>
      </c>
      <c r="CQ286" s="52">
        <v>39934</v>
      </c>
    </row>
    <row r="287" spans="1:146">
      <c r="A287" s="3" t="s">
        <v>122</v>
      </c>
      <c r="B287" s="3">
        <v>1393</v>
      </c>
      <c r="C287" s="3" t="s">
        <v>240</v>
      </c>
      <c r="D287" s="3" t="s">
        <v>124</v>
      </c>
      <c r="E287" s="3" t="s">
        <v>125</v>
      </c>
      <c r="F287" s="55">
        <v>1</v>
      </c>
      <c r="G287" s="3" t="s">
        <v>126</v>
      </c>
      <c r="H287" s="48">
        <v>580</v>
      </c>
      <c r="I287" s="48">
        <v>5761</v>
      </c>
      <c r="J287" s="48">
        <v>6452.9682539682599</v>
      </c>
      <c r="K287" s="48">
        <v>587.59621621513395</v>
      </c>
      <c r="L287" s="49">
        <v>1.0130969245088499</v>
      </c>
      <c r="M287" s="3" t="s">
        <v>142</v>
      </c>
      <c r="N287" s="50">
        <v>7.4073999999999999E-9</v>
      </c>
      <c r="O287" s="50">
        <v>8.1347897970370399E-8</v>
      </c>
      <c r="P287" s="50" t="s">
        <v>129</v>
      </c>
      <c r="Q287" s="50">
        <v>4.2152000000000001E-9</v>
      </c>
      <c r="R287" s="50">
        <v>4.6291230327065502E-8</v>
      </c>
      <c r="S287" s="50" t="s">
        <v>129</v>
      </c>
      <c r="T287" s="50">
        <v>3.5927999999999998E-9</v>
      </c>
      <c r="U287" s="50">
        <v>3.9456047712820502E-8</v>
      </c>
      <c r="V287" s="50" t="s">
        <v>129</v>
      </c>
      <c r="W287" s="50">
        <v>3.1702000000000001E-9</v>
      </c>
      <c r="X287" s="50">
        <v>3.4815064144729302E-8</v>
      </c>
      <c r="Y287" s="50" t="s">
        <v>129</v>
      </c>
      <c r="Z287" s="50">
        <v>3.0434000000000001E-9</v>
      </c>
      <c r="AA287" s="50">
        <v>3.3422549434757798E-8</v>
      </c>
      <c r="AB287" s="50" t="s">
        <v>129</v>
      </c>
      <c r="AC287" s="50">
        <v>2.5530399999999999E-8</v>
      </c>
      <c r="AD287" s="50">
        <v>2.8037427091054098E-7</v>
      </c>
      <c r="AE287" s="50" t="s">
        <v>129</v>
      </c>
      <c r="AF287" s="50">
        <v>6.2134999999999997E-9</v>
      </c>
      <c r="AG287" s="50">
        <v>6.8236515381766397E-8</v>
      </c>
      <c r="AH287" s="50" t="s">
        <v>129</v>
      </c>
      <c r="AI287" s="50">
        <v>3.6224400000000002E-8</v>
      </c>
      <c r="AJ287" s="50">
        <v>3.9781553517264999E-7</v>
      </c>
      <c r="AK287" s="50" t="s">
        <v>129</v>
      </c>
      <c r="AL287" s="63">
        <v>0.74871951275554205</v>
      </c>
      <c r="AM287" s="50">
        <v>8.2171239019257296</v>
      </c>
      <c r="AN287" s="50" t="s">
        <v>128</v>
      </c>
      <c r="AO287" s="50">
        <v>2.5652000000000002E-9</v>
      </c>
      <c r="AP287" s="50">
        <v>2.8170967933903099E-8</v>
      </c>
      <c r="AQ287" s="50" t="s">
        <v>129</v>
      </c>
      <c r="AR287" s="50">
        <v>3.5083E-9</v>
      </c>
      <c r="AS287" s="50">
        <v>3.8528070638746402E-8</v>
      </c>
      <c r="AT287" s="50" t="s">
        <v>129</v>
      </c>
      <c r="AU287" s="50">
        <v>1.586E-7</v>
      </c>
      <c r="AV287" s="50" t="s">
        <v>129</v>
      </c>
      <c r="AW287" s="50">
        <v>1.6479000000000002E-8</v>
      </c>
      <c r="AX287" s="50">
        <v>1.8097200241025601E-7</v>
      </c>
      <c r="AY287" s="50" t="s">
        <v>129</v>
      </c>
      <c r="AZ287" s="50">
        <v>1.26866E-8</v>
      </c>
      <c r="BA287" s="50">
        <v>1.39323952046724E-7</v>
      </c>
      <c r="BB287" s="50" t="s">
        <v>129</v>
      </c>
      <c r="BC287" s="50">
        <v>7.81146666666667E-4</v>
      </c>
      <c r="BD287" s="50">
        <v>8.5785348894207008E-3</v>
      </c>
      <c r="BE287" s="50" t="s">
        <v>128</v>
      </c>
      <c r="BF287" s="50">
        <v>3.2124000000000002E-9</v>
      </c>
      <c r="BG287" s="50">
        <v>3.5278503582905997E-8</v>
      </c>
      <c r="BH287" s="50" t="s">
        <v>129</v>
      </c>
      <c r="BI287" s="50">
        <v>2.5799999999999998E-3</v>
      </c>
      <c r="BJ287" s="50" t="s">
        <v>128</v>
      </c>
      <c r="BK287" s="50">
        <v>2.1303479999999999E-7</v>
      </c>
      <c r="BL287" s="50">
        <v>2.3395433181059799E-6</v>
      </c>
      <c r="BM287" s="50" t="s">
        <v>129</v>
      </c>
      <c r="BN287" s="50">
        <v>4.7894599999999998E-8</v>
      </c>
      <c r="BO287" s="50">
        <v>5.2597740558518501E-7</v>
      </c>
      <c r="BP287" s="50" t="s">
        <v>129</v>
      </c>
      <c r="BQ287" s="50">
        <v>3.0349000000000003E-8</v>
      </c>
      <c r="BR287" s="50">
        <v>3.3329202628489999E-7</v>
      </c>
      <c r="BS287" s="50" t="s">
        <v>129</v>
      </c>
      <c r="BT287" s="50"/>
      <c r="BU287" s="50"/>
      <c r="BV287" s="50"/>
      <c r="BW287" s="50"/>
      <c r="BX287" s="50"/>
      <c r="BY287" s="50"/>
      <c r="BZ287" s="50"/>
      <c r="CA287" s="50"/>
      <c r="CB287" s="50"/>
      <c r="CC287" s="50">
        <v>9.7914460892666796E-3</v>
      </c>
      <c r="CD287" s="50">
        <v>0.10767212382314401</v>
      </c>
      <c r="CE287" s="50" t="s">
        <v>128</v>
      </c>
      <c r="CF287" s="3" t="s">
        <v>130</v>
      </c>
      <c r="CG287" s="51" t="s">
        <v>241</v>
      </c>
    </row>
    <row r="288" spans="1:146" s="120" customFormat="1">
      <c r="A288" s="130" t="s">
        <v>122</v>
      </c>
      <c r="B288" s="131">
        <v>8223</v>
      </c>
      <c r="C288" s="130" t="s">
        <v>385</v>
      </c>
      <c r="D288" s="130" t="s">
        <v>140</v>
      </c>
      <c r="E288" s="130" t="s">
        <v>174</v>
      </c>
      <c r="F288" s="132">
        <v>1</v>
      </c>
      <c r="G288" s="130" t="s">
        <v>126</v>
      </c>
      <c r="H288" s="131">
        <v>450</v>
      </c>
      <c r="I288" s="131">
        <v>4200</v>
      </c>
      <c r="J288" s="119"/>
      <c r="AJ288" s="124"/>
      <c r="AK288" s="122"/>
      <c r="AL288" s="66">
        <v>6.0999999999999999E-2</v>
      </c>
      <c r="AZ288" s="122"/>
      <c r="BB288" s="122"/>
      <c r="BZ288" s="122"/>
      <c r="CA288" s="122"/>
      <c r="CB288" s="122"/>
      <c r="CF288" s="130" t="s">
        <v>152</v>
      </c>
      <c r="CG288" s="130" t="s">
        <v>153</v>
      </c>
      <c r="CH288" s="133">
        <v>38930</v>
      </c>
      <c r="CI288" s="130" t="s">
        <v>132</v>
      </c>
      <c r="CJ288" s="130" t="s">
        <v>159</v>
      </c>
      <c r="CK288" s="133">
        <v>38930</v>
      </c>
      <c r="CL288" s="130" t="s">
        <v>130</v>
      </c>
      <c r="CM288" s="130" t="s">
        <v>186</v>
      </c>
      <c r="CN288" s="123">
        <v>38930</v>
      </c>
      <c r="CO288" s="130" t="s">
        <v>518</v>
      </c>
      <c r="CP288" s="130" t="s">
        <v>518</v>
      </c>
      <c r="CQ288" s="53"/>
      <c r="CR288" s="130" t="s">
        <v>518</v>
      </c>
      <c r="CS288" s="130" t="s">
        <v>518</v>
      </c>
      <c r="CT288" s="53"/>
      <c r="CU288" s="130" t="s">
        <v>518</v>
      </c>
      <c r="CV288" s="130" t="s">
        <v>518</v>
      </c>
      <c r="CW288" s="53"/>
      <c r="CX288" s="130" t="s">
        <v>518</v>
      </c>
      <c r="CY288" s="130" t="s">
        <v>518</v>
      </c>
      <c r="CZ288" s="53"/>
      <c r="DA288" s="130" t="s">
        <v>518</v>
      </c>
      <c r="DB288" s="130" t="s">
        <v>518</v>
      </c>
      <c r="DC288" s="53"/>
      <c r="DD288" s="130" t="s">
        <v>518</v>
      </c>
      <c r="DE288" s="130" t="s">
        <v>518</v>
      </c>
      <c r="DF288" s="53"/>
      <c r="DG288" s="130" t="s">
        <v>518</v>
      </c>
      <c r="DH288" s="130" t="s">
        <v>518</v>
      </c>
      <c r="DI288" s="53"/>
      <c r="DJ288" s="130" t="s">
        <v>518</v>
      </c>
      <c r="DK288" s="130" t="s">
        <v>518</v>
      </c>
      <c r="DL288" s="53"/>
      <c r="DM288" s="130" t="s">
        <v>518</v>
      </c>
      <c r="DN288" s="130" t="s">
        <v>518</v>
      </c>
      <c r="DO288" s="53"/>
      <c r="DP288" s="53"/>
      <c r="DQ288" s="53"/>
      <c r="DR288" s="53"/>
      <c r="DS288" s="53"/>
      <c r="DT288" s="53"/>
      <c r="DU288" s="53"/>
      <c r="DV288" s="53"/>
      <c r="DW288" s="53"/>
      <c r="DX288" s="53"/>
      <c r="DY288" s="53"/>
      <c r="DZ288" s="53"/>
      <c r="EA288" s="53"/>
      <c r="EB288" s="53"/>
      <c r="EC288" s="53"/>
      <c r="ED288" s="53"/>
      <c r="EE288" s="53"/>
      <c r="EF288" s="53"/>
      <c r="EG288" s="53"/>
      <c r="EH288" s="53"/>
      <c r="EI288" s="53"/>
      <c r="EJ288" s="53"/>
      <c r="EK288" s="53"/>
      <c r="EL288" s="53"/>
      <c r="EM288" s="53"/>
      <c r="EN288" s="53"/>
      <c r="EO288" s="53"/>
      <c r="EP288" s="53"/>
    </row>
    <row r="289" spans="1:146" s="120" customFormat="1">
      <c r="A289" s="57" t="s">
        <v>122</v>
      </c>
      <c r="B289" s="57">
        <v>56224</v>
      </c>
      <c r="C289" s="57" t="s">
        <v>483</v>
      </c>
      <c r="D289" s="57" t="s">
        <v>254</v>
      </c>
      <c r="E289" s="57" t="s">
        <v>484</v>
      </c>
      <c r="F289" s="58">
        <v>1</v>
      </c>
      <c r="G289" s="57" t="s">
        <v>126</v>
      </c>
      <c r="H289" s="59">
        <v>242</v>
      </c>
      <c r="I289" s="59">
        <v>2112</v>
      </c>
      <c r="J289" s="48">
        <v>2055.6666666666702</v>
      </c>
      <c r="K289" s="48">
        <v>235.80540032612899</v>
      </c>
      <c r="L289" s="49">
        <v>0.97440248068648205</v>
      </c>
      <c r="M289" s="3" t="s">
        <v>137</v>
      </c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64">
        <v>1.6899999999999998E-2</v>
      </c>
      <c r="AM289" s="50"/>
      <c r="AN289" s="50" t="s">
        <v>128</v>
      </c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>
        <v>4.2133333333333298E-5</v>
      </c>
      <c r="BD289" s="50">
        <v>3.6872034569818899E-4</v>
      </c>
      <c r="BE289" s="50" t="s">
        <v>128</v>
      </c>
      <c r="BF289" s="50"/>
      <c r="BG289" s="50"/>
      <c r="BH289" s="50"/>
      <c r="BI289" s="50">
        <v>5.3999999999999998E-5</v>
      </c>
      <c r="BJ289" s="50" t="s">
        <v>129</v>
      </c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>
        <v>1.21409970087848E-3</v>
      </c>
      <c r="CD289" s="50">
        <v>1.0499323065423E-2</v>
      </c>
      <c r="CE289" s="50" t="s">
        <v>128</v>
      </c>
      <c r="CF289" s="57" t="s">
        <v>152</v>
      </c>
      <c r="CG289" s="60" t="s">
        <v>153</v>
      </c>
      <c r="CH289" s="52">
        <v>39508</v>
      </c>
      <c r="CI289" s="60" t="s">
        <v>170</v>
      </c>
      <c r="CJ289" s="60" t="s">
        <v>185</v>
      </c>
      <c r="CK289" s="52">
        <v>39508</v>
      </c>
      <c r="CL289" s="60" t="s">
        <v>132</v>
      </c>
      <c r="CM289" s="60" t="s">
        <v>159</v>
      </c>
      <c r="CN289" s="52">
        <v>39508</v>
      </c>
      <c r="CO289" s="60" t="s">
        <v>130</v>
      </c>
      <c r="CP289" s="60" t="s">
        <v>186</v>
      </c>
      <c r="CQ289" s="52">
        <v>39448</v>
      </c>
      <c r="CR289" s="60"/>
      <c r="CS289" s="60"/>
      <c r="CT289" s="51"/>
      <c r="CU289" s="60"/>
      <c r="CV289" s="60"/>
      <c r="CW289" s="51"/>
      <c r="CX289" s="60"/>
      <c r="CY289" s="60"/>
      <c r="CZ289" s="51"/>
      <c r="DA289" s="60"/>
      <c r="DB289" s="60"/>
      <c r="DC289" s="51"/>
      <c r="DD289" s="60"/>
      <c r="DE289" s="60"/>
      <c r="DF289" s="51"/>
      <c r="DG289" s="60"/>
      <c r="DH289" s="60"/>
      <c r="DI289" s="51"/>
      <c r="DJ289" s="60"/>
      <c r="DK289" s="60"/>
      <c r="DL289" s="51"/>
      <c r="DM289" s="60"/>
      <c r="DN289" s="60"/>
      <c r="DO289" s="51"/>
      <c r="DP289" s="51"/>
      <c r="DQ289" s="51"/>
      <c r="DR289" s="51"/>
      <c r="DS289" s="51"/>
      <c r="DT289" s="51"/>
      <c r="DU289" s="51"/>
      <c r="DV289" s="51"/>
      <c r="DW289" s="51"/>
      <c r="DX289" s="51"/>
      <c r="DY289" s="51"/>
      <c r="DZ289" s="51"/>
      <c r="EA289" s="51"/>
      <c r="EB289" s="51"/>
      <c r="EC289" s="51"/>
      <c r="ED289" s="51"/>
      <c r="EE289" s="51"/>
      <c r="EF289" s="51"/>
      <c r="EG289" s="51"/>
      <c r="EH289" s="51"/>
      <c r="EI289" s="51"/>
      <c r="EJ289" s="51"/>
      <c r="EK289" s="51"/>
      <c r="EL289" s="51"/>
      <c r="EM289" s="51"/>
      <c r="EN289" s="51"/>
      <c r="EO289" s="51"/>
      <c r="EP289" s="51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P284"/>
  <sheetViews>
    <sheetView workbookViewId="0">
      <selection activeCell="AJ14" sqref="AJ14"/>
    </sheetView>
  </sheetViews>
  <sheetFormatPr defaultRowHeight="12.75"/>
  <cols>
    <col min="1" max="1" width="12.42578125" style="51" bestFit="1" customWidth="1"/>
    <col min="2" max="2" width="9.85546875" style="51" bestFit="1" customWidth="1"/>
    <col min="3" max="3" width="37" style="51" bestFit="1" customWidth="1"/>
    <col min="4" max="4" width="13.7109375" style="51" bestFit="1" customWidth="1"/>
    <col min="5" max="5" width="20.42578125" style="51" bestFit="1" customWidth="1"/>
    <col min="6" max="6" width="18.85546875" style="128" bestFit="1" customWidth="1"/>
    <col min="7" max="7" width="19.85546875" style="51" bestFit="1" customWidth="1"/>
    <col min="8" max="8" width="21.140625" style="51" bestFit="1" customWidth="1"/>
    <col min="9" max="9" width="29.42578125" style="51" bestFit="1" customWidth="1"/>
    <col min="10" max="10" width="18.140625" style="51" bestFit="1" customWidth="1"/>
    <col min="11" max="11" width="15" style="51" bestFit="1" customWidth="1"/>
    <col min="12" max="12" width="57" style="51" bestFit="1" customWidth="1"/>
    <col min="13" max="13" width="14.140625" style="51" bestFit="1" customWidth="1"/>
    <col min="14" max="14" width="18.28515625" style="51" bestFit="1" customWidth="1"/>
    <col min="15" max="15" width="18.5703125" style="51" bestFit="1" customWidth="1"/>
    <col min="16" max="16" width="15.7109375" style="51" bestFit="1" customWidth="1"/>
    <col min="17" max="17" width="19.85546875" style="51" bestFit="1" customWidth="1"/>
    <col min="18" max="18" width="20.140625" style="51" bestFit="1" customWidth="1"/>
    <col min="19" max="19" width="11.28515625" style="51" bestFit="1" customWidth="1"/>
    <col min="20" max="20" width="15.42578125" style="51" bestFit="1" customWidth="1"/>
    <col min="21" max="21" width="15.7109375" style="51" bestFit="1" customWidth="1"/>
    <col min="22" max="22" width="19.42578125" style="51" bestFit="1" customWidth="1"/>
    <col min="23" max="23" width="23.5703125" style="51" bestFit="1" customWidth="1"/>
    <col min="24" max="24" width="23.85546875" style="51" bestFit="1" customWidth="1"/>
    <col min="25" max="25" width="15.28515625" style="51" bestFit="1" customWidth="1"/>
    <col min="26" max="26" width="19.42578125" style="51" bestFit="1" customWidth="1"/>
    <col min="27" max="27" width="19.7109375" style="51" bestFit="1" customWidth="1"/>
    <col min="28" max="28" width="21.42578125" style="51" bestFit="1" customWidth="1"/>
    <col min="29" max="29" width="25.5703125" style="51" bestFit="1" customWidth="1"/>
    <col min="30" max="30" width="25.85546875" style="51" bestFit="1" customWidth="1"/>
    <col min="31" max="31" width="18.85546875" style="51" bestFit="1" customWidth="1"/>
    <col min="32" max="32" width="23" style="51" bestFit="1" customWidth="1"/>
    <col min="33" max="33" width="23.28515625" style="51" bestFit="1" customWidth="1"/>
    <col min="34" max="34" width="21.140625" style="51" bestFit="1" customWidth="1"/>
    <col min="35" max="35" width="25.28515625" style="51" bestFit="1" customWidth="1"/>
    <col min="36" max="36" width="25.7109375" style="51" bestFit="1" customWidth="1"/>
    <col min="37" max="37" width="16.85546875" style="51" bestFit="1" customWidth="1"/>
    <col min="38" max="38" width="21" style="138" bestFit="1" customWidth="1"/>
    <col min="39" max="39" width="21.42578125" style="138" bestFit="1" customWidth="1"/>
    <col min="40" max="40" width="9.28515625" style="51" bestFit="1" customWidth="1"/>
    <col min="41" max="41" width="13.42578125" style="51" bestFit="1" customWidth="1"/>
    <col min="42" max="42" width="13.7109375" style="51" bestFit="1" customWidth="1"/>
    <col min="43" max="43" width="23.140625" style="51" bestFit="1" customWidth="1"/>
    <col min="44" max="44" width="27.28515625" style="51" bestFit="1" customWidth="1"/>
    <col min="45" max="45" width="27.5703125" style="51" bestFit="1" customWidth="1"/>
    <col min="46" max="46" width="19" style="51" bestFit="1" customWidth="1"/>
    <col min="47" max="47" width="23.42578125" style="51" bestFit="1" customWidth="1"/>
    <col min="48" max="48" width="13.140625" style="51" bestFit="1" customWidth="1"/>
    <col min="49" max="49" width="17.28515625" style="51" bestFit="1" customWidth="1"/>
    <col min="50" max="50" width="17.5703125" style="51" bestFit="1" customWidth="1"/>
    <col min="51" max="51" width="12" style="51" bestFit="1" customWidth="1"/>
    <col min="52" max="52" width="13.140625" style="51" bestFit="1" customWidth="1"/>
    <col min="53" max="53" width="13.42578125" style="51" bestFit="1" customWidth="1"/>
    <col min="54" max="54" width="14" style="51" bestFit="1" customWidth="1"/>
    <col min="55" max="55" width="18.140625" style="51" bestFit="1" customWidth="1"/>
    <col min="56" max="56" width="18.42578125" style="51" bestFit="1" customWidth="1"/>
    <col min="57" max="57" width="22.28515625" style="51" bestFit="1" customWidth="1"/>
    <col min="58" max="58" width="26.42578125" style="51" bestFit="1" customWidth="1"/>
    <col min="59" max="59" width="26.7109375" style="51" bestFit="1" customWidth="1"/>
    <col min="60" max="60" width="12" style="51" bestFit="1" customWidth="1"/>
    <col min="61" max="61" width="13.42578125" style="51" bestFit="1" customWidth="1"/>
    <col min="62" max="62" width="12.5703125" style="51" bestFit="1" customWidth="1"/>
    <col min="63" max="63" width="16.7109375" style="51" bestFit="1" customWidth="1"/>
    <col min="64" max="64" width="17" style="51" bestFit="1" customWidth="1"/>
    <col min="65" max="65" width="13.85546875" style="51" bestFit="1" customWidth="1"/>
    <col min="66" max="66" width="18" style="51" bestFit="1" customWidth="1"/>
    <col min="67" max="67" width="18.28515625" style="51" bestFit="1" customWidth="1"/>
    <col min="68" max="69" width="12" style="51" bestFit="1" customWidth="1"/>
    <col min="70" max="70" width="11.5703125" style="51" bestFit="1" customWidth="1"/>
    <col min="71" max="71" width="29" style="51" bestFit="1" customWidth="1"/>
    <col min="72" max="72" width="33.140625" style="51" bestFit="1" customWidth="1"/>
    <col min="73" max="73" width="33.42578125" style="51" bestFit="1" customWidth="1"/>
    <col min="74" max="74" width="38.42578125" style="51" bestFit="1" customWidth="1"/>
    <col min="75" max="75" width="42.5703125" style="51" bestFit="1" customWidth="1"/>
    <col min="76" max="76" width="42.85546875" style="51" bestFit="1" customWidth="1"/>
    <col min="77" max="77" width="40.140625" style="51" bestFit="1" customWidth="1"/>
    <col min="78" max="78" width="44.28515625" style="51" bestFit="1" customWidth="1"/>
    <col min="79" max="79" width="44.5703125" style="51" bestFit="1" customWidth="1"/>
    <col min="80" max="80" width="39.5703125" style="51" bestFit="1" customWidth="1"/>
    <col min="81" max="81" width="43.7109375" style="51" bestFit="1" customWidth="1"/>
    <col min="82" max="82" width="44" style="51" bestFit="1" customWidth="1"/>
    <col min="83" max="84" width="15.5703125" style="51" bestFit="1" customWidth="1"/>
    <col min="85" max="85" width="12.7109375" style="51" bestFit="1" customWidth="1"/>
    <col min="86" max="86" width="14.85546875" style="51" bestFit="1" customWidth="1"/>
    <col min="87" max="87" width="53.28515625" style="51" bestFit="1" customWidth="1"/>
    <col min="88" max="88" width="12.7109375" style="51" bestFit="1" customWidth="1"/>
    <col min="89" max="89" width="14.85546875" style="51" bestFit="1" customWidth="1"/>
    <col min="90" max="90" width="53.28515625" style="51" bestFit="1" customWidth="1"/>
    <col min="91" max="91" width="12.7109375" style="51" bestFit="1" customWidth="1"/>
    <col min="92" max="92" width="14.85546875" style="51" bestFit="1" customWidth="1"/>
    <col min="93" max="93" width="53.28515625" style="51" bestFit="1" customWidth="1"/>
    <col min="94" max="94" width="12.7109375" style="51" bestFit="1" customWidth="1"/>
    <col min="95" max="95" width="14.85546875" style="51" bestFit="1" customWidth="1"/>
    <col min="96" max="96" width="25.7109375" style="51" bestFit="1" customWidth="1"/>
    <col min="97" max="97" width="12.7109375" style="51" bestFit="1" customWidth="1"/>
    <col min="98" max="98" width="14.85546875" style="51" bestFit="1" customWidth="1"/>
    <col min="99" max="99" width="24.5703125" style="51" bestFit="1" customWidth="1"/>
    <col min="100" max="100" width="12.7109375" style="51" bestFit="1" customWidth="1"/>
    <col min="101" max="101" width="14.85546875" style="51" bestFit="1" customWidth="1"/>
    <col min="102" max="102" width="28" style="51" bestFit="1" customWidth="1"/>
    <col min="103" max="103" width="12.7109375" style="51" bestFit="1" customWidth="1"/>
    <col min="104" max="104" width="14.85546875" style="51" bestFit="1" customWidth="1"/>
    <col min="105" max="105" width="16.7109375" style="51" bestFit="1" customWidth="1"/>
    <col min="106" max="106" width="12.7109375" style="51" bestFit="1" customWidth="1"/>
    <col min="107" max="107" width="14.85546875" style="51" bestFit="1" customWidth="1"/>
    <col min="108" max="108" width="13.5703125" style="51" bestFit="1" customWidth="1"/>
    <col min="109" max="109" width="12.7109375" style="51" bestFit="1" customWidth="1"/>
    <col min="110" max="110" width="15.85546875" style="51" bestFit="1" customWidth="1"/>
    <col min="111" max="111" width="14.5703125" style="51" bestFit="1" customWidth="1"/>
    <col min="112" max="112" width="13.85546875" style="51" bestFit="1" customWidth="1"/>
    <col min="113" max="113" width="15.85546875" style="51" bestFit="1" customWidth="1"/>
    <col min="114" max="114" width="14.5703125" style="51" bestFit="1" customWidth="1"/>
    <col min="115" max="115" width="13.85546875" style="51" bestFit="1" customWidth="1"/>
    <col min="116" max="116" width="15.85546875" style="51" bestFit="1" customWidth="1"/>
    <col min="117" max="117" width="14.5703125" style="51" bestFit="1" customWidth="1"/>
    <col min="118" max="118" width="13.85546875" style="51" bestFit="1" customWidth="1"/>
    <col min="119" max="16384" width="9.140625" style="51"/>
  </cols>
  <sheetData>
    <row r="1" spans="1:11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54" t="s">
        <v>560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62" t="s">
        <v>36</v>
      </c>
      <c r="AM1" s="62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</row>
    <row r="2" spans="1:119" s="1" customFormat="1">
      <c r="F2" s="113"/>
      <c r="H2" s="47" t="s">
        <v>118</v>
      </c>
      <c r="I2" s="47" t="s">
        <v>119</v>
      </c>
      <c r="J2" s="47" t="s">
        <v>119</v>
      </c>
      <c r="K2" s="47" t="s">
        <v>118</v>
      </c>
      <c r="N2" s="54" t="s">
        <v>120</v>
      </c>
      <c r="O2" s="54" t="s">
        <v>121</v>
      </c>
      <c r="P2" s="114"/>
      <c r="Q2" s="54" t="s">
        <v>120</v>
      </c>
      <c r="R2" s="54" t="s">
        <v>121</v>
      </c>
      <c r="S2" s="114"/>
      <c r="T2" s="54" t="s">
        <v>120</v>
      </c>
      <c r="U2" s="54" t="s">
        <v>121</v>
      </c>
      <c r="V2" s="114"/>
      <c r="W2" s="54" t="s">
        <v>120</v>
      </c>
      <c r="X2" s="54" t="s">
        <v>121</v>
      </c>
      <c r="Y2" s="114"/>
      <c r="Z2" s="54" t="s">
        <v>120</v>
      </c>
      <c r="AA2" s="54" t="s">
        <v>121</v>
      </c>
      <c r="AB2" s="114"/>
      <c r="AC2" s="54" t="s">
        <v>120</v>
      </c>
      <c r="AD2" s="54" t="s">
        <v>121</v>
      </c>
      <c r="AE2" s="114"/>
      <c r="AF2" s="54" t="s">
        <v>120</v>
      </c>
      <c r="AG2" s="54" t="s">
        <v>121</v>
      </c>
      <c r="AH2" s="114"/>
      <c r="AI2" s="54" t="s">
        <v>120</v>
      </c>
      <c r="AJ2" s="54" t="s">
        <v>121</v>
      </c>
      <c r="AK2" s="114"/>
      <c r="AL2" s="115" t="s">
        <v>120</v>
      </c>
      <c r="AM2" s="115" t="s">
        <v>121</v>
      </c>
      <c r="AN2" s="114"/>
      <c r="AO2" s="54" t="s">
        <v>120</v>
      </c>
      <c r="AP2" s="54" t="s">
        <v>121</v>
      </c>
      <c r="AQ2" s="114"/>
      <c r="AR2" s="54" t="s">
        <v>120</v>
      </c>
      <c r="AS2" s="54" t="s">
        <v>121</v>
      </c>
      <c r="AT2" s="114"/>
      <c r="AU2" s="54" t="s">
        <v>120</v>
      </c>
      <c r="AV2" s="114"/>
      <c r="AW2" s="54" t="s">
        <v>120</v>
      </c>
      <c r="AX2" s="54" t="s">
        <v>121</v>
      </c>
      <c r="AY2" s="114"/>
      <c r="AZ2" s="54" t="s">
        <v>120</v>
      </c>
      <c r="BA2" s="54" t="s">
        <v>121</v>
      </c>
      <c r="BB2" s="114"/>
      <c r="BC2" s="54" t="s">
        <v>120</v>
      </c>
      <c r="BD2" s="54" t="s">
        <v>121</v>
      </c>
      <c r="BE2" s="114"/>
      <c r="BF2" s="54" t="s">
        <v>120</v>
      </c>
      <c r="BG2" s="54" t="s">
        <v>121</v>
      </c>
      <c r="BH2" s="114"/>
      <c r="BI2" s="54" t="s">
        <v>120</v>
      </c>
      <c r="BJ2" s="54"/>
      <c r="BK2" s="54" t="s">
        <v>120</v>
      </c>
      <c r="BL2" s="54" t="s">
        <v>121</v>
      </c>
      <c r="BM2" s="114"/>
      <c r="BN2" s="54" t="s">
        <v>120</v>
      </c>
      <c r="BO2" s="54" t="s">
        <v>121</v>
      </c>
      <c r="BP2" s="114"/>
      <c r="BQ2" s="54" t="s">
        <v>120</v>
      </c>
      <c r="BR2" s="54" t="s">
        <v>121</v>
      </c>
      <c r="BS2" s="114"/>
      <c r="BT2" s="54" t="s">
        <v>120</v>
      </c>
      <c r="BU2" s="54" t="s">
        <v>121</v>
      </c>
      <c r="BV2" s="114"/>
      <c r="BW2" s="54" t="s">
        <v>120</v>
      </c>
      <c r="BX2" s="54" t="s">
        <v>121</v>
      </c>
      <c r="BY2" s="114"/>
      <c r="BZ2" s="54" t="s">
        <v>120</v>
      </c>
      <c r="CA2" s="54" t="s">
        <v>121</v>
      </c>
      <c r="CB2" s="114"/>
      <c r="CC2" s="54" t="s">
        <v>120</v>
      </c>
      <c r="CD2" s="54" t="s">
        <v>121</v>
      </c>
      <c r="CE2" s="114"/>
    </row>
    <row r="3" spans="1:119">
      <c r="A3" s="3" t="s">
        <v>122</v>
      </c>
      <c r="B3" s="3">
        <v>10849</v>
      </c>
      <c r="C3" s="3" t="s">
        <v>442</v>
      </c>
      <c r="D3" s="3" t="s">
        <v>245</v>
      </c>
      <c r="E3" s="3" t="s">
        <v>393</v>
      </c>
      <c r="F3" s="55">
        <v>1</v>
      </c>
      <c r="G3" s="3" t="s">
        <v>126</v>
      </c>
      <c r="H3" s="48">
        <v>45</v>
      </c>
      <c r="I3" s="48">
        <v>371.91187187999998</v>
      </c>
      <c r="J3" s="48">
        <v>616.82539682539698</v>
      </c>
      <c r="K3" s="48">
        <v>58.241647960066203</v>
      </c>
      <c r="L3" s="49">
        <v>1.2942588435570299</v>
      </c>
      <c r="M3" s="3" t="s">
        <v>137</v>
      </c>
      <c r="N3" s="50">
        <v>4.5214271787999999E-2</v>
      </c>
      <c r="O3" s="50">
        <v>0.47885511682167597</v>
      </c>
      <c r="P3" s="50" t="s">
        <v>129</v>
      </c>
      <c r="Q3" s="50">
        <v>4.5214271787999999E-2</v>
      </c>
      <c r="R3" s="50">
        <v>0.47885511682167597</v>
      </c>
      <c r="S3" s="50" t="s">
        <v>129</v>
      </c>
      <c r="T3" s="50">
        <v>4.5214271787999999E-2</v>
      </c>
      <c r="U3" s="50">
        <v>0.47885511682167597</v>
      </c>
      <c r="V3" s="50" t="s">
        <v>129</v>
      </c>
      <c r="W3" s="50">
        <v>4.5214271787999999E-2</v>
      </c>
      <c r="X3" s="50">
        <v>0.47885511682167597</v>
      </c>
      <c r="Y3" s="50" t="s">
        <v>129</v>
      </c>
      <c r="Z3" s="50">
        <v>5.1745222158000002E-2</v>
      </c>
      <c r="AA3" s="50">
        <v>0.54802307814695295</v>
      </c>
      <c r="AB3" s="50" t="s">
        <v>129</v>
      </c>
      <c r="AC3" s="50">
        <v>4.5214271787999999E-2</v>
      </c>
      <c r="AD3" s="50">
        <v>0.47885511682167597</v>
      </c>
      <c r="AE3" s="50" t="s">
        <v>129</v>
      </c>
      <c r="AF3" s="50">
        <v>7.1338073266000002E-2</v>
      </c>
      <c r="AG3" s="50">
        <v>0.75552696210160097</v>
      </c>
      <c r="AH3" s="50" t="s">
        <v>129</v>
      </c>
      <c r="AI3" s="50">
        <v>4.5214271787999999E-2</v>
      </c>
      <c r="AJ3" s="50">
        <v>0.47885511682167597</v>
      </c>
      <c r="AK3" s="50" t="s">
        <v>129</v>
      </c>
      <c r="AL3" s="63">
        <v>1.3142791798097499E-4</v>
      </c>
      <c r="AM3" s="63">
        <v>1.3919262332366599E-3</v>
      </c>
      <c r="AN3" s="50" t="s">
        <v>128</v>
      </c>
      <c r="AO3" s="50">
        <v>4.5214271787999999E-2</v>
      </c>
      <c r="AP3" s="50">
        <v>0.47885511682167597</v>
      </c>
      <c r="AQ3" s="50" t="s">
        <v>129</v>
      </c>
      <c r="AR3" s="50">
        <v>7.4854738848999999E-2</v>
      </c>
      <c r="AS3" s="50">
        <v>0.79277124896009599</v>
      </c>
      <c r="AT3" s="50" t="s">
        <v>129</v>
      </c>
      <c r="AU3" s="50">
        <v>6.1752766510000001E-6</v>
      </c>
      <c r="AV3" s="50" t="s">
        <v>129</v>
      </c>
      <c r="AW3" s="50">
        <v>0.18085708715000001</v>
      </c>
      <c r="AX3" s="50">
        <v>1.91542046726552</v>
      </c>
      <c r="AY3" s="50" t="s">
        <v>129</v>
      </c>
      <c r="AZ3" s="50">
        <v>4.5214271787999999E-2</v>
      </c>
      <c r="BA3" s="50">
        <v>0.47885511682167597</v>
      </c>
      <c r="BB3" s="50" t="s">
        <v>129</v>
      </c>
      <c r="BC3" s="50">
        <v>5.6999999999999996E-6</v>
      </c>
      <c r="BD3" s="50">
        <v>6.0367535690533097E-5</v>
      </c>
      <c r="BE3" s="50" t="s">
        <v>129</v>
      </c>
      <c r="BF3" s="50">
        <v>6.3802361301000005E-2</v>
      </c>
      <c r="BG3" s="50">
        <v>0.67571777596112403</v>
      </c>
      <c r="BH3" s="50" t="s">
        <v>129</v>
      </c>
      <c r="BI3" s="50">
        <v>1.00333333333333E-3</v>
      </c>
      <c r="BJ3" s="50" t="s">
        <v>128</v>
      </c>
      <c r="BK3" s="50">
        <v>0.77869023635000001</v>
      </c>
      <c r="BL3" s="50">
        <v>8.2469492341628605</v>
      </c>
      <c r="BM3" s="50" t="s">
        <v>129</v>
      </c>
      <c r="BN3" s="50">
        <v>0.14066662333999999</v>
      </c>
      <c r="BO3" s="50">
        <v>1.48977147455162</v>
      </c>
      <c r="BP3" s="50" t="s">
        <v>129</v>
      </c>
      <c r="BQ3" s="50">
        <v>0.26626182274999999</v>
      </c>
      <c r="BR3" s="50">
        <v>2.8199245768222898</v>
      </c>
      <c r="BS3" s="50" t="s">
        <v>129</v>
      </c>
      <c r="BT3" s="50"/>
      <c r="BU3" s="50"/>
      <c r="BV3" s="50"/>
      <c r="BW3" s="50"/>
      <c r="BX3" s="50"/>
      <c r="BY3" s="50"/>
      <c r="BZ3" s="50"/>
      <c r="CA3" s="50"/>
      <c r="CB3" s="50"/>
      <c r="CC3" s="50">
        <v>1.6926244140090801E-3</v>
      </c>
      <c r="CD3" s="50">
        <v>1.7926239425151001E-2</v>
      </c>
      <c r="CE3" s="50" t="s">
        <v>128</v>
      </c>
      <c r="CF3" s="3" t="s">
        <v>130</v>
      </c>
      <c r="CG3" s="51" t="s">
        <v>237</v>
      </c>
      <c r="CH3" s="52">
        <v>29221</v>
      </c>
    </row>
    <row r="4" spans="1:119">
      <c r="A4" s="3" t="s">
        <v>122</v>
      </c>
      <c r="B4" s="3">
        <v>60</v>
      </c>
      <c r="C4" s="3" t="s">
        <v>134</v>
      </c>
      <c r="D4" s="3" t="s">
        <v>135</v>
      </c>
      <c r="E4" s="3" t="s">
        <v>136</v>
      </c>
      <c r="F4" s="55">
        <v>1</v>
      </c>
      <c r="G4" s="3" t="s">
        <v>126</v>
      </c>
      <c r="H4" s="48">
        <v>83.6</v>
      </c>
      <c r="I4" s="48">
        <v>845.1</v>
      </c>
      <c r="J4" s="48">
        <v>17536.066666666698</v>
      </c>
      <c r="K4" s="48">
        <v>1573.3333333333301</v>
      </c>
      <c r="L4" s="49">
        <v>18.819776714513601</v>
      </c>
      <c r="M4" s="3" t="s">
        <v>137</v>
      </c>
      <c r="N4" s="50">
        <v>7.7699999999999994E-9</v>
      </c>
      <c r="O4" s="50"/>
      <c r="P4" s="50" t="s">
        <v>129</v>
      </c>
      <c r="Q4" s="50">
        <v>3.1899999999999999E-9</v>
      </c>
      <c r="R4" s="50"/>
      <c r="S4" s="50" t="s">
        <v>129</v>
      </c>
      <c r="T4" s="50">
        <v>1.03E-8</v>
      </c>
      <c r="U4" s="50"/>
      <c r="V4" s="50" t="s">
        <v>129</v>
      </c>
      <c r="W4" s="50">
        <v>4.4299999999999998E-9</v>
      </c>
      <c r="X4" s="50"/>
      <c r="Y4" s="50" t="s">
        <v>129</v>
      </c>
      <c r="Z4" s="50">
        <v>3.48E-9</v>
      </c>
      <c r="AA4" s="50"/>
      <c r="AB4" s="50" t="s">
        <v>129</v>
      </c>
      <c r="AC4" s="50">
        <v>8.0100000000000003E-9</v>
      </c>
      <c r="AD4" s="50"/>
      <c r="AE4" s="50" t="s">
        <v>129</v>
      </c>
      <c r="AF4" s="50">
        <v>5.93E-9</v>
      </c>
      <c r="AG4" s="50"/>
      <c r="AH4" s="50" t="s">
        <v>129</v>
      </c>
      <c r="AI4" s="50">
        <v>4.1500000000000001E-8</v>
      </c>
      <c r="AJ4" s="50"/>
      <c r="AK4" s="50" t="s">
        <v>129</v>
      </c>
      <c r="AL4" s="63">
        <v>5.1461483000741104E-4</v>
      </c>
      <c r="AM4" s="63">
        <v>5.7357965889821699E-3</v>
      </c>
      <c r="AN4" s="50" t="s">
        <v>128</v>
      </c>
      <c r="AO4" s="50">
        <v>5.8800000000000004E-9</v>
      </c>
      <c r="AP4" s="50"/>
      <c r="AQ4" s="50" t="s">
        <v>128</v>
      </c>
      <c r="AR4" s="50">
        <v>6.0200000000000003E-9</v>
      </c>
      <c r="AS4" s="50"/>
      <c r="AT4" s="50" t="s">
        <v>129</v>
      </c>
      <c r="AU4" s="50">
        <v>1.9399999999999999E-7</v>
      </c>
      <c r="AV4" s="50" t="s">
        <v>129</v>
      </c>
      <c r="AW4" s="50">
        <v>3.5100000000000003E-8</v>
      </c>
      <c r="AX4" s="50"/>
      <c r="AY4" s="50" t="s">
        <v>129</v>
      </c>
      <c r="AZ4" s="50">
        <v>2.62E-8</v>
      </c>
      <c r="BA4" s="50"/>
      <c r="BB4" s="50" t="s">
        <v>129</v>
      </c>
      <c r="BC4" s="50">
        <v>1.3602687264150201E-6</v>
      </c>
      <c r="BD4" s="50">
        <v>1.51612900874972E-5</v>
      </c>
      <c r="BE4" s="50" t="s">
        <v>129</v>
      </c>
      <c r="BF4" s="50">
        <v>5.0199999999999996E-9</v>
      </c>
      <c r="BG4" s="50"/>
      <c r="BH4" s="50" t="s">
        <v>129</v>
      </c>
      <c r="BI4" s="50">
        <v>2.04E-4</v>
      </c>
      <c r="BJ4" s="50" t="s">
        <v>128</v>
      </c>
      <c r="BK4" s="50">
        <v>2.4400000000000001E-7</v>
      </c>
      <c r="BL4" s="50"/>
      <c r="BM4" s="50" t="s">
        <v>129</v>
      </c>
      <c r="BN4" s="50">
        <v>1.6299999999999999E-7</v>
      </c>
      <c r="BO4" s="50"/>
      <c r="BP4" s="50" t="s">
        <v>129</v>
      </c>
      <c r="BQ4" s="50">
        <v>4.5599999999999998E-8</v>
      </c>
      <c r="BR4" s="50"/>
      <c r="BS4" s="50" t="s">
        <v>129</v>
      </c>
      <c r="BT4" s="50"/>
      <c r="BU4" s="50"/>
      <c r="BV4" s="50"/>
      <c r="BW4" s="50"/>
      <c r="BX4" s="50"/>
      <c r="BY4" s="50"/>
      <c r="BZ4" s="50"/>
      <c r="CA4" s="50"/>
      <c r="CB4" s="50"/>
      <c r="CC4" s="50">
        <v>3.1231985075929502E-4</v>
      </c>
      <c r="CD4" s="50">
        <v>3.4810561806599902E-3</v>
      </c>
      <c r="CE4" s="50" t="s">
        <v>128</v>
      </c>
      <c r="CF4" s="3" t="s">
        <v>130</v>
      </c>
      <c r="CG4" s="51" t="s">
        <v>138</v>
      </c>
    </row>
    <row r="5" spans="1:119">
      <c r="A5" s="3" t="s">
        <v>122</v>
      </c>
      <c r="B5" s="3">
        <v>2716</v>
      </c>
      <c r="C5" s="3" t="s">
        <v>260</v>
      </c>
      <c r="D5" s="3" t="s">
        <v>261</v>
      </c>
      <c r="E5" s="3" t="s">
        <v>262</v>
      </c>
      <c r="F5" s="55">
        <v>2</v>
      </c>
      <c r="G5" s="3" t="s">
        <v>126</v>
      </c>
      <c r="H5" s="48">
        <v>106</v>
      </c>
      <c r="I5" s="48">
        <v>944</v>
      </c>
      <c r="J5" s="48">
        <v>470.7</v>
      </c>
      <c r="K5" s="48">
        <v>982.22653610476198</v>
      </c>
      <c r="L5" s="49">
        <v>9.26628807646002</v>
      </c>
      <c r="M5" s="3" t="s">
        <v>142</v>
      </c>
      <c r="N5" s="50"/>
      <c r="O5" s="50"/>
      <c r="P5" s="50"/>
      <c r="Q5" s="50">
        <v>2.1780000000000001E-9</v>
      </c>
      <c r="R5" s="50">
        <v>1.04262580786665E-9</v>
      </c>
      <c r="S5" s="50" t="s">
        <v>129</v>
      </c>
      <c r="T5" s="50">
        <v>2.1780000000000001E-9</v>
      </c>
      <c r="U5" s="50">
        <v>1.04262580786665E-9</v>
      </c>
      <c r="V5" s="50" t="s">
        <v>129</v>
      </c>
      <c r="W5" s="50">
        <v>2.1780000000000001E-9</v>
      </c>
      <c r="X5" s="50">
        <v>1.04262580786665E-9</v>
      </c>
      <c r="Y5" s="50" t="s">
        <v>129</v>
      </c>
      <c r="Z5" s="50"/>
      <c r="AA5" s="50"/>
      <c r="AB5" s="50"/>
      <c r="AC5" s="50">
        <v>2.1310000000000002E-9</v>
      </c>
      <c r="AD5" s="50">
        <v>1.02012653653068E-9</v>
      </c>
      <c r="AE5" s="50" t="s">
        <v>129</v>
      </c>
      <c r="AF5" s="50">
        <v>2.1310000000000002E-9</v>
      </c>
      <c r="AG5" s="50">
        <v>1.02012653653068E-9</v>
      </c>
      <c r="AH5" s="50" t="s">
        <v>129</v>
      </c>
      <c r="AI5" s="50">
        <v>2.1310000000000002E-9</v>
      </c>
      <c r="AJ5" s="50">
        <v>1.02012653653068E-9</v>
      </c>
      <c r="AK5" s="50" t="s">
        <v>129</v>
      </c>
      <c r="AL5" s="63">
        <v>1.3055147426003E-2</v>
      </c>
      <c r="AM5" s="63">
        <v>6.26702753962577E-3</v>
      </c>
      <c r="AN5" s="50" t="s">
        <v>128</v>
      </c>
      <c r="AO5" s="50">
        <v>2.1780000000000001E-9</v>
      </c>
      <c r="AP5" s="50">
        <v>1.04262580786665E-9</v>
      </c>
      <c r="AQ5" s="50" t="s">
        <v>129</v>
      </c>
      <c r="AR5" s="50">
        <v>2.1310000000000002E-9</v>
      </c>
      <c r="AS5" s="50">
        <v>1.02012653653068E-9</v>
      </c>
      <c r="AT5" s="50" t="s">
        <v>129</v>
      </c>
      <c r="AU5" s="50"/>
      <c r="AV5" s="50"/>
      <c r="AW5" s="50">
        <v>2.1780000000000001E-9</v>
      </c>
      <c r="AX5" s="50">
        <v>1.04262580786665E-9</v>
      </c>
      <c r="AY5" s="50" t="s">
        <v>129</v>
      </c>
      <c r="AZ5" s="50">
        <v>2.1780000000000001E-9</v>
      </c>
      <c r="BA5" s="50">
        <v>1.04262580786665E-9</v>
      </c>
      <c r="BB5" s="50" t="s">
        <v>129</v>
      </c>
      <c r="BC5" s="50">
        <v>3.6288478472246397E-5</v>
      </c>
      <c r="BD5" s="50">
        <v>1.7410325144407899E-5</v>
      </c>
      <c r="BE5" s="50" t="s">
        <v>128</v>
      </c>
      <c r="BF5" s="50">
        <v>2.1310000000000002E-9</v>
      </c>
      <c r="BG5" s="50">
        <v>1.02012653653068E-9</v>
      </c>
      <c r="BH5" s="50" t="s">
        <v>129</v>
      </c>
      <c r="BI5" s="50">
        <v>7.9000000000000001E-4</v>
      </c>
      <c r="BJ5" s="50" t="s">
        <v>128</v>
      </c>
      <c r="BK5" s="50">
        <v>6.5943333333333303E-9</v>
      </c>
      <c r="BL5" s="50">
        <v>3.1567594669461101E-9</v>
      </c>
      <c r="BM5" s="50" t="s">
        <v>128</v>
      </c>
      <c r="BN5" s="50">
        <v>2.5629999999999999E-9</v>
      </c>
      <c r="BO5" s="50">
        <v>1.2269283496612599E-9</v>
      </c>
      <c r="BP5" s="50" t="s">
        <v>129</v>
      </c>
      <c r="BQ5" s="50">
        <v>2.1780000000000001E-9</v>
      </c>
      <c r="BR5" s="50">
        <v>1.04262580786665E-9</v>
      </c>
      <c r="BS5" s="50" t="s">
        <v>129</v>
      </c>
      <c r="BT5" s="50"/>
      <c r="BU5" s="50"/>
      <c r="BV5" s="50"/>
      <c r="BW5" s="50"/>
      <c r="BX5" s="50"/>
      <c r="BY5" s="50"/>
      <c r="BZ5" s="50"/>
      <c r="CA5" s="50"/>
      <c r="CB5" s="50"/>
      <c r="CC5" s="50">
        <v>2.3789255190078001E-4</v>
      </c>
      <c r="CD5" s="50">
        <v>1.1619766629130501E-4</v>
      </c>
      <c r="CE5" s="50" t="s">
        <v>128</v>
      </c>
      <c r="CF5" s="3" t="s">
        <v>130</v>
      </c>
      <c r="CG5" s="51" t="s">
        <v>138</v>
      </c>
      <c r="CH5" s="52">
        <v>27546</v>
      </c>
      <c r="CI5" s="51" t="s">
        <v>130</v>
      </c>
      <c r="CJ5" s="51" t="s">
        <v>138</v>
      </c>
      <c r="CK5" s="52">
        <v>27485</v>
      </c>
    </row>
    <row r="6" spans="1:119">
      <c r="A6" s="3" t="s">
        <v>122</v>
      </c>
      <c r="B6" s="3">
        <v>2716</v>
      </c>
      <c r="C6" s="3" t="s">
        <v>260</v>
      </c>
      <c r="D6" s="3" t="s">
        <v>261</v>
      </c>
      <c r="E6" s="3" t="s">
        <v>262</v>
      </c>
      <c r="F6" s="126" t="s">
        <v>561</v>
      </c>
      <c r="G6" s="3" t="s">
        <v>126</v>
      </c>
      <c r="H6" s="48">
        <v>106</v>
      </c>
      <c r="I6" s="48">
        <v>944</v>
      </c>
      <c r="J6" s="48">
        <v>470.7</v>
      </c>
      <c r="K6" s="48">
        <v>982.22653610476198</v>
      </c>
      <c r="L6" s="49">
        <v>9.26628807646002</v>
      </c>
      <c r="M6" s="3" t="s">
        <v>142</v>
      </c>
      <c r="N6" s="50"/>
      <c r="O6" s="50"/>
      <c r="P6" s="50"/>
      <c r="Q6" s="50">
        <v>2.1780000000000001E-9</v>
      </c>
      <c r="R6" s="50">
        <v>1.04262580786665E-9</v>
      </c>
      <c r="S6" s="50" t="s">
        <v>129</v>
      </c>
      <c r="T6" s="50">
        <v>2.1780000000000001E-9</v>
      </c>
      <c r="U6" s="50">
        <v>1.04262580786665E-9</v>
      </c>
      <c r="V6" s="50" t="s">
        <v>129</v>
      </c>
      <c r="W6" s="50">
        <v>2.1780000000000001E-9</v>
      </c>
      <c r="X6" s="50">
        <v>1.04262580786665E-9</v>
      </c>
      <c r="Y6" s="50" t="s">
        <v>129</v>
      </c>
      <c r="Z6" s="50"/>
      <c r="AA6" s="50"/>
      <c r="AB6" s="50"/>
      <c r="AC6" s="50">
        <v>2.1310000000000002E-9</v>
      </c>
      <c r="AD6" s="50">
        <v>1.02012653653068E-9</v>
      </c>
      <c r="AE6" s="50" t="s">
        <v>129</v>
      </c>
      <c r="AF6" s="50">
        <v>2.1310000000000002E-9</v>
      </c>
      <c r="AG6" s="50">
        <v>1.02012653653068E-9</v>
      </c>
      <c r="AH6" s="50" t="s">
        <v>129</v>
      </c>
      <c r="AI6" s="50">
        <v>2.1310000000000002E-9</v>
      </c>
      <c r="AJ6" s="50">
        <v>1.02012653653068E-9</v>
      </c>
      <c r="AK6" s="50" t="s">
        <v>129</v>
      </c>
      <c r="AL6" s="63">
        <v>1.3055147426003E-2</v>
      </c>
      <c r="AM6" s="63">
        <v>6.26702753962577E-3</v>
      </c>
      <c r="AN6" s="50" t="s">
        <v>128</v>
      </c>
      <c r="AO6" s="50">
        <v>2.1780000000000001E-9</v>
      </c>
      <c r="AP6" s="50">
        <v>1.04262580786665E-9</v>
      </c>
      <c r="AQ6" s="50" t="s">
        <v>129</v>
      </c>
      <c r="AR6" s="50">
        <v>2.1310000000000002E-9</v>
      </c>
      <c r="AS6" s="50">
        <v>1.02012653653068E-9</v>
      </c>
      <c r="AT6" s="50" t="s">
        <v>129</v>
      </c>
      <c r="AU6" s="50"/>
      <c r="AV6" s="50"/>
      <c r="AW6" s="50">
        <v>2.1780000000000001E-9</v>
      </c>
      <c r="AX6" s="50">
        <v>1.04262580786665E-9</v>
      </c>
      <c r="AY6" s="50" t="s">
        <v>129</v>
      </c>
      <c r="AZ6" s="50">
        <v>2.1780000000000001E-9</v>
      </c>
      <c r="BA6" s="50">
        <v>1.04262580786665E-9</v>
      </c>
      <c r="BB6" s="50" t="s">
        <v>129</v>
      </c>
      <c r="BC6" s="50">
        <v>3.6288478472246397E-5</v>
      </c>
      <c r="BD6" s="50">
        <v>1.7410325144407899E-5</v>
      </c>
      <c r="BE6" s="50" t="s">
        <v>128</v>
      </c>
      <c r="BF6" s="50">
        <v>2.1310000000000002E-9</v>
      </c>
      <c r="BG6" s="50">
        <v>1.02012653653068E-9</v>
      </c>
      <c r="BH6" s="50" t="s">
        <v>129</v>
      </c>
      <c r="BI6" s="50">
        <v>7.9000000000000001E-4</v>
      </c>
      <c r="BJ6" s="50" t="s">
        <v>128</v>
      </c>
      <c r="BK6" s="50">
        <v>6.5943333333333303E-9</v>
      </c>
      <c r="BL6" s="50">
        <v>3.1567594669461101E-9</v>
      </c>
      <c r="BM6" s="50" t="s">
        <v>128</v>
      </c>
      <c r="BN6" s="50">
        <v>2.5629999999999999E-9</v>
      </c>
      <c r="BO6" s="50">
        <v>1.2269283496612599E-9</v>
      </c>
      <c r="BP6" s="50" t="s">
        <v>129</v>
      </c>
      <c r="BQ6" s="50">
        <v>2.1780000000000001E-9</v>
      </c>
      <c r="BR6" s="50">
        <v>1.04262580786665E-9</v>
      </c>
      <c r="BS6" s="50" t="s">
        <v>129</v>
      </c>
      <c r="BT6" s="50"/>
      <c r="BU6" s="50"/>
      <c r="BV6" s="50"/>
      <c r="BW6" s="50"/>
      <c r="BX6" s="50"/>
      <c r="BY6" s="50"/>
      <c r="BZ6" s="50"/>
      <c r="CA6" s="50"/>
      <c r="CB6" s="50"/>
      <c r="CC6" s="50">
        <v>2.3789255190078001E-4</v>
      </c>
      <c r="CD6" s="50">
        <v>1.1619766629130501E-4</v>
      </c>
      <c r="CE6" s="50" t="s">
        <v>128</v>
      </c>
      <c r="CF6" s="3" t="s">
        <v>130</v>
      </c>
      <c r="CG6" s="51" t="s">
        <v>138</v>
      </c>
      <c r="CH6" s="52">
        <v>27546</v>
      </c>
      <c r="CI6" s="51" t="s">
        <v>130</v>
      </c>
      <c r="CJ6" s="51" t="s">
        <v>138</v>
      </c>
      <c r="CK6" s="52">
        <v>27485</v>
      </c>
    </row>
    <row r="7" spans="1:119">
      <c r="A7" s="3" t="s">
        <v>122</v>
      </c>
      <c r="B7" s="3">
        <v>1943</v>
      </c>
      <c r="C7" s="3" t="s">
        <v>244</v>
      </c>
      <c r="D7" s="3" t="s">
        <v>245</v>
      </c>
      <c r="E7" s="3" t="s">
        <v>158</v>
      </c>
      <c r="F7" s="55">
        <v>1</v>
      </c>
      <c r="G7" s="3" t="s">
        <v>126</v>
      </c>
      <c r="H7" s="48">
        <v>60.7</v>
      </c>
      <c r="I7" s="48">
        <v>747.2</v>
      </c>
      <c r="J7" s="48">
        <v>680.91111111111104</v>
      </c>
      <c r="K7" s="48">
        <v>54.458801627955303</v>
      </c>
      <c r="L7" s="49">
        <v>0.89717959848361295</v>
      </c>
      <c r="M7" s="3" t="s">
        <v>137</v>
      </c>
      <c r="N7" s="50">
        <v>8.7490610503E-7</v>
      </c>
      <c r="O7" s="50">
        <v>1.0958978202860601E-5</v>
      </c>
      <c r="P7" s="50" t="s">
        <v>129</v>
      </c>
      <c r="Q7" s="50">
        <v>8.2679517868000001E-7</v>
      </c>
      <c r="R7" s="50">
        <v>1.03563460002073E-5</v>
      </c>
      <c r="S7" s="50" t="s">
        <v>129</v>
      </c>
      <c r="T7" s="50">
        <v>4.3745305251000002E-7</v>
      </c>
      <c r="U7" s="50">
        <v>5.47948910136768E-6</v>
      </c>
      <c r="V7" s="50" t="s">
        <v>129</v>
      </c>
      <c r="W7" s="50">
        <v>4.3745305251000002E-7</v>
      </c>
      <c r="X7" s="50">
        <v>5.47948910136768E-6</v>
      </c>
      <c r="Y7" s="50" t="s">
        <v>129</v>
      </c>
      <c r="Z7" s="50">
        <v>8.7490610503E-7</v>
      </c>
      <c r="AA7" s="50">
        <v>1.0958978202860601E-5</v>
      </c>
      <c r="AB7" s="50" t="s">
        <v>129</v>
      </c>
      <c r="AC7" s="50">
        <v>4.3745305251000002E-7</v>
      </c>
      <c r="AD7" s="50">
        <v>5.47948910136768E-6</v>
      </c>
      <c r="AE7" s="50" t="s">
        <v>129</v>
      </c>
      <c r="AF7" s="50">
        <v>4.3745305251000002E-7</v>
      </c>
      <c r="AG7" s="50">
        <v>5.47948910136768E-6</v>
      </c>
      <c r="AH7" s="50" t="s">
        <v>129</v>
      </c>
      <c r="AI7" s="50">
        <v>8.7490610503E-7</v>
      </c>
      <c r="AJ7" s="50">
        <v>1.0958978202860601E-5</v>
      </c>
      <c r="AK7" s="50" t="s">
        <v>129</v>
      </c>
      <c r="AL7" s="63">
        <v>5.2494206227718095E-4</v>
      </c>
      <c r="AM7" s="63">
        <v>6.6372288227380203E-3</v>
      </c>
      <c r="AN7" s="50" t="s">
        <v>128</v>
      </c>
      <c r="AO7" s="50">
        <v>4.3745305251000002E-7</v>
      </c>
      <c r="AP7" s="50">
        <v>5.47948910136768E-6</v>
      </c>
      <c r="AQ7" s="50" t="s">
        <v>129</v>
      </c>
      <c r="AR7" s="50">
        <v>4.3745305251000002E-7</v>
      </c>
      <c r="AS7" s="50">
        <v>5.47948910136768E-6</v>
      </c>
      <c r="AT7" s="50" t="s">
        <v>129</v>
      </c>
      <c r="AU7" s="50">
        <v>2.0412894817000001E-5</v>
      </c>
      <c r="AV7" s="50" t="s">
        <v>129</v>
      </c>
      <c r="AW7" s="50">
        <v>4.3745305251000002E-7</v>
      </c>
      <c r="AX7" s="50">
        <v>5.47948910136768E-6</v>
      </c>
      <c r="AY7" s="50" t="s">
        <v>129</v>
      </c>
      <c r="AZ7" s="50">
        <v>4.3745305251000002E-7</v>
      </c>
      <c r="BA7" s="50">
        <v>5.47948910136768E-6</v>
      </c>
      <c r="BB7" s="50" t="s">
        <v>129</v>
      </c>
      <c r="BC7" s="50">
        <v>1.397430953621E-5</v>
      </c>
      <c r="BD7" s="50">
        <v>1.7338469357533999E-4</v>
      </c>
      <c r="BE7" s="50" t="s">
        <v>128</v>
      </c>
      <c r="BF7" s="50">
        <v>8.7490610503E-7</v>
      </c>
      <c r="BG7" s="50">
        <v>1.0958978202860601E-5</v>
      </c>
      <c r="BH7" s="50" t="s">
        <v>129</v>
      </c>
      <c r="BI7" s="50">
        <v>3.3330000000000001E-5</v>
      </c>
      <c r="BJ7" s="50" t="s">
        <v>128</v>
      </c>
      <c r="BK7" s="50">
        <v>8.7490610503E-7</v>
      </c>
      <c r="BL7" s="50">
        <v>1.0958978202860601E-5</v>
      </c>
      <c r="BM7" s="50" t="s">
        <v>129</v>
      </c>
      <c r="BN7" s="50">
        <v>4.3745305251000002E-7</v>
      </c>
      <c r="BO7" s="50">
        <v>5.47948910136768E-6</v>
      </c>
      <c r="BP7" s="50" t="s">
        <v>129</v>
      </c>
      <c r="BQ7" s="50">
        <v>8.7490610503E-7</v>
      </c>
      <c r="BR7" s="50">
        <v>1.0958978202860601E-5</v>
      </c>
      <c r="BS7" s="50" t="s">
        <v>129</v>
      </c>
      <c r="BT7" s="50"/>
      <c r="BU7" s="50"/>
      <c r="BV7" s="50"/>
      <c r="BW7" s="50"/>
      <c r="BX7" s="50"/>
      <c r="BY7" s="50"/>
      <c r="BZ7" s="50"/>
      <c r="CA7" s="50"/>
      <c r="CB7" s="50"/>
      <c r="CC7" s="50">
        <v>2.48336648323384E-3</v>
      </c>
      <c r="CD7" s="50">
        <v>2.9763859181844599E-2</v>
      </c>
      <c r="CE7" s="50" t="s">
        <v>128</v>
      </c>
      <c r="CF7" s="3" t="s">
        <v>130</v>
      </c>
      <c r="CG7" s="51" t="s">
        <v>138</v>
      </c>
      <c r="CH7" s="52">
        <v>26451</v>
      </c>
    </row>
    <row r="8" spans="1:119">
      <c r="A8" s="3" t="s">
        <v>122</v>
      </c>
      <c r="B8" s="3">
        <v>52071</v>
      </c>
      <c r="C8" s="3" t="s">
        <v>458</v>
      </c>
      <c r="D8" s="3" t="s">
        <v>147</v>
      </c>
      <c r="E8" s="3" t="s">
        <v>248</v>
      </c>
      <c r="F8" s="55">
        <v>1</v>
      </c>
      <c r="G8" s="3" t="s">
        <v>177</v>
      </c>
      <c r="H8" s="48">
        <v>282.35000000000002</v>
      </c>
      <c r="I8" s="48">
        <v>2960</v>
      </c>
      <c r="J8" s="48">
        <v>2812.3333333333298</v>
      </c>
      <c r="K8" s="48">
        <v>632.62486278178596</v>
      </c>
      <c r="L8" s="49">
        <v>2.2405697282868302</v>
      </c>
      <c r="M8" s="3" t="s">
        <v>127</v>
      </c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L8" s="63">
        <v>2.4828838625518099E-3</v>
      </c>
      <c r="AM8" s="63">
        <v>1.10246489993218E-2</v>
      </c>
      <c r="AN8" s="50" t="s">
        <v>128</v>
      </c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>
        <v>8.1600000000000005E-5</v>
      </c>
      <c r="BJ8" s="50" t="s">
        <v>128</v>
      </c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>
        <v>2.3450769629235098E-3</v>
      </c>
      <c r="CD8" s="50">
        <v>1.03387210561693E-2</v>
      </c>
      <c r="CE8" s="50" t="s">
        <v>128</v>
      </c>
      <c r="CF8" s="3" t="s">
        <v>152</v>
      </c>
      <c r="CG8" s="51" t="s">
        <v>178</v>
      </c>
      <c r="CH8" s="52">
        <v>40026</v>
      </c>
      <c r="CI8" s="51" t="s">
        <v>170</v>
      </c>
      <c r="CJ8" s="51" t="s">
        <v>185</v>
      </c>
      <c r="CK8" s="52">
        <v>40026</v>
      </c>
      <c r="CL8" s="51" t="s">
        <v>132</v>
      </c>
      <c r="CM8" s="51" t="s">
        <v>226</v>
      </c>
      <c r="CN8" s="52">
        <v>40026</v>
      </c>
      <c r="CO8" s="51" t="s">
        <v>130</v>
      </c>
      <c r="CP8" s="51" t="s">
        <v>186</v>
      </c>
      <c r="CQ8" s="52">
        <v>40026</v>
      </c>
    </row>
    <row r="9" spans="1:119">
      <c r="A9" s="3" t="s">
        <v>122</v>
      </c>
      <c r="B9" s="3">
        <v>52071</v>
      </c>
      <c r="C9" s="3" t="s">
        <v>458</v>
      </c>
      <c r="D9" s="3" t="s">
        <v>147</v>
      </c>
      <c r="E9" s="3" t="s">
        <v>459</v>
      </c>
      <c r="F9" s="55">
        <v>1</v>
      </c>
      <c r="G9" s="3" t="s">
        <v>177</v>
      </c>
      <c r="H9" s="48">
        <v>282.35000000000002</v>
      </c>
      <c r="I9" s="48">
        <v>2960</v>
      </c>
      <c r="J9" s="48">
        <v>2483.6666666666702</v>
      </c>
      <c r="K9" s="48">
        <v>616.616600413009</v>
      </c>
      <c r="L9" s="49">
        <v>2.1838732084753301</v>
      </c>
      <c r="M9" s="3" t="s">
        <v>127</v>
      </c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63">
        <v>3.0095891467720902E-3</v>
      </c>
      <c r="AM9" s="63">
        <v>1.2150966883579299E-2</v>
      </c>
      <c r="AN9" s="50" t="s">
        <v>128</v>
      </c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>
        <v>1.2066666666666701E-4</v>
      </c>
      <c r="BJ9" s="50" t="s">
        <v>128</v>
      </c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>
        <v>2.7947306356563802E-4</v>
      </c>
      <c r="CD9" s="50">
        <v>1.1234648658722301E-3</v>
      </c>
      <c r="CE9" s="50" t="s">
        <v>128</v>
      </c>
      <c r="CF9" s="3" t="s">
        <v>152</v>
      </c>
      <c r="CG9" s="51" t="s">
        <v>178</v>
      </c>
      <c r="CH9" s="52">
        <v>39995</v>
      </c>
      <c r="CI9" s="51" t="s">
        <v>170</v>
      </c>
      <c r="CJ9" s="51" t="s">
        <v>185</v>
      </c>
      <c r="CK9" s="52">
        <v>40026</v>
      </c>
      <c r="CL9" s="51" t="s">
        <v>132</v>
      </c>
      <c r="CM9" s="51" t="s">
        <v>226</v>
      </c>
      <c r="CN9" s="52">
        <v>39995</v>
      </c>
      <c r="CO9" s="51" t="s">
        <v>130</v>
      </c>
      <c r="CP9" s="51" t="s">
        <v>186</v>
      </c>
      <c r="CQ9" s="52">
        <v>39995</v>
      </c>
    </row>
    <row r="10" spans="1:119">
      <c r="A10" s="3" t="s">
        <v>122</v>
      </c>
      <c r="B10" s="3">
        <v>10784</v>
      </c>
      <c r="C10" s="3" t="s">
        <v>440</v>
      </c>
      <c r="D10" s="3" t="s">
        <v>342</v>
      </c>
      <c r="E10" s="3" t="s">
        <v>441</v>
      </c>
      <c r="F10" s="55">
        <v>1</v>
      </c>
      <c r="G10" s="3" t="s">
        <v>177</v>
      </c>
      <c r="H10" s="48">
        <v>44</v>
      </c>
      <c r="I10" s="48">
        <v>635</v>
      </c>
      <c r="J10" s="48">
        <v>547.17999999999995</v>
      </c>
      <c r="K10" s="48">
        <v>44.393333333333302</v>
      </c>
      <c r="L10" s="49">
        <v>1.00893939393939</v>
      </c>
      <c r="M10" s="56" t="s">
        <v>137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63">
        <v>1.3638426439279601E-3</v>
      </c>
      <c r="AM10" s="63">
        <v>1.68204623616083E-2</v>
      </c>
      <c r="AN10" s="50" t="s">
        <v>128</v>
      </c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>
        <v>2.8192144353098899E-5</v>
      </c>
      <c r="BD10" s="50">
        <v>3.44850880994834E-4</v>
      </c>
      <c r="BE10" s="50" t="s">
        <v>128</v>
      </c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3" t="s">
        <v>130</v>
      </c>
      <c r="CG10" s="51" t="s">
        <v>186</v>
      </c>
      <c r="CH10" s="52">
        <v>33025</v>
      </c>
      <c r="CI10" s="51" t="s">
        <v>170</v>
      </c>
      <c r="CJ10" s="51" t="s">
        <v>185</v>
      </c>
      <c r="CK10" s="52">
        <v>40148</v>
      </c>
    </row>
    <row r="11" spans="1:119">
      <c r="A11" s="3" t="s">
        <v>122</v>
      </c>
      <c r="B11" s="3">
        <v>628</v>
      </c>
      <c r="C11" s="3" t="s">
        <v>195</v>
      </c>
      <c r="D11" s="3" t="s">
        <v>161</v>
      </c>
      <c r="E11" s="3" t="s">
        <v>196</v>
      </c>
      <c r="F11" s="55">
        <v>1</v>
      </c>
      <c r="G11" s="3" t="s">
        <v>126</v>
      </c>
      <c r="H11" s="48">
        <v>400</v>
      </c>
      <c r="I11" s="48">
        <v>3837</v>
      </c>
      <c r="J11" s="48">
        <v>3611.6666666666702</v>
      </c>
      <c r="K11" s="48">
        <v>387.33333333333297</v>
      </c>
      <c r="L11" s="49">
        <v>0.96833333333333305</v>
      </c>
      <c r="M11" s="3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63">
        <v>2.5061884607469002E-3</v>
      </c>
      <c r="AM11" s="63">
        <v>2.33688054838147E-2</v>
      </c>
      <c r="AN11" s="50" t="s">
        <v>128</v>
      </c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>
        <v>1.61009424327113E-6</v>
      </c>
      <c r="BD11" s="50">
        <v>1.50132281633758E-5</v>
      </c>
      <c r="BE11" s="50" t="s">
        <v>129</v>
      </c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>
        <v>2.07701291820087E-3</v>
      </c>
      <c r="CD11" s="50">
        <v>1.9366983621950402E-2</v>
      </c>
      <c r="CE11" s="50" t="s">
        <v>128</v>
      </c>
      <c r="CF11" s="3" t="s">
        <v>130</v>
      </c>
      <c r="CG11" s="51" t="s">
        <v>138</v>
      </c>
      <c r="CH11" s="52">
        <v>28856</v>
      </c>
    </row>
    <row r="12" spans="1:119">
      <c r="A12" s="3" t="s">
        <v>122</v>
      </c>
      <c r="B12" s="3">
        <v>10676</v>
      </c>
      <c r="C12" s="3" t="s">
        <v>428</v>
      </c>
      <c r="D12" s="3" t="s">
        <v>277</v>
      </c>
      <c r="E12" s="3" t="s">
        <v>174</v>
      </c>
      <c r="F12" s="55">
        <v>1</v>
      </c>
      <c r="G12" s="3" t="s">
        <v>126</v>
      </c>
      <c r="H12" s="48">
        <v>135</v>
      </c>
      <c r="I12" s="48">
        <v>550</v>
      </c>
      <c r="J12" s="48">
        <v>461.16911209333301</v>
      </c>
      <c r="K12" s="48">
        <v>43.544330721192999</v>
      </c>
      <c r="L12" s="49">
        <v>0.32255059793476298</v>
      </c>
      <c r="M12" s="3" t="s">
        <v>142</v>
      </c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63">
        <v>2.2963188148331301E-3</v>
      </c>
      <c r="AM12" s="63">
        <v>2.4319843510751199E-2</v>
      </c>
      <c r="AN12" s="50" t="s">
        <v>128</v>
      </c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>
        <v>5.6424502623000004E-6</v>
      </c>
      <c r="BD12" s="50">
        <v>5.9758038173939202E-5</v>
      </c>
      <c r="BE12" s="50" t="s">
        <v>129</v>
      </c>
      <c r="BF12" s="50"/>
      <c r="BG12" s="50"/>
      <c r="BH12" s="50"/>
      <c r="BI12" s="50">
        <v>5.3918127327999997E-3</v>
      </c>
      <c r="BJ12" s="50" t="s">
        <v>128</v>
      </c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>
        <v>2.6464360946815899E-2</v>
      </c>
      <c r="CD12" s="50">
        <v>0.28027864104983602</v>
      </c>
      <c r="CE12" s="50" t="s">
        <v>128</v>
      </c>
      <c r="CF12" s="3" t="s">
        <v>152</v>
      </c>
      <c r="CG12" s="51" t="s">
        <v>178</v>
      </c>
      <c r="CI12" s="51" t="s">
        <v>130</v>
      </c>
      <c r="CJ12" s="51" t="s">
        <v>138</v>
      </c>
      <c r="CL12" s="51" t="s">
        <v>132</v>
      </c>
    </row>
    <row r="13" spans="1:119">
      <c r="A13" s="3" t="s">
        <v>122</v>
      </c>
      <c r="B13" s="3">
        <v>165</v>
      </c>
      <c r="C13" s="3" t="s">
        <v>156</v>
      </c>
      <c r="D13" s="3" t="s">
        <v>157</v>
      </c>
      <c r="E13" s="3" t="s">
        <v>158</v>
      </c>
      <c r="F13" s="55">
        <v>1</v>
      </c>
      <c r="G13" s="3" t="s">
        <v>126</v>
      </c>
      <c r="H13" s="48">
        <v>580</v>
      </c>
      <c r="I13" s="48">
        <v>5296</v>
      </c>
      <c r="J13" s="48">
        <v>5552</v>
      </c>
      <c r="K13" s="48">
        <v>515</v>
      </c>
      <c r="L13" s="49">
        <v>0.88793103448275901</v>
      </c>
      <c r="M13" s="3" t="s">
        <v>137</v>
      </c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63">
        <v>2.9222472670959198E-3</v>
      </c>
      <c r="AM13" s="63">
        <v>3.1420306032836701E-2</v>
      </c>
      <c r="AN13" s="50" t="s">
        <v>128</v>
      </c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>
        <v>1.02E-6</v>
      </c>
      <c r="BD13" s="50">
        <v>1.09961941747573E-5</v>
      </c>
      <c r="BE13" s="50" t="s">
        <v>129</v>
      </c>
      <c r="BF13" s="50"/>
      <c r="BG13" s="50"/>
      <c r="BH13" s="50"/>
      <c r="BI13" s="50">
        <v>8.9999999999999998E-4</v>
      </c>
      <c r="BJ13" s="50" t="s">
        <v>128</v>
      </c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>
        <v>6.5259903376671397E-3</v>
      </c>
      <c r="CD13" s="50">
        <v>7.0286132418048097E-2</v>
      </c>
      <c r="CE13" s="50" t="s">
        <v>128</v>
      </c>
      <c r="CF13" s="3" t="s">
        <v>132</v>
      </c>
      <c r="CG13" s="51" t="s">
        <v>159</v>
      </c>
      <c r="CH13" s="52">
        <v>31686</v>
      </c>
      <c r="CI13" s="51" t="s">
        <v>130</v>
      </c>
      <c r="CJ13" s="51" t="s">
        <v>138</v>
      </c>
      <c r="CK13" s="52">
        <v>31686</v>
      </c>
    </row>
    <row r="14" spans="1:119">
      <c r="A14" s="3" t="s">
        <v>122</v>
      </c>
      <c r="B14" s="3">
        <v>3179</v>
      </c>
      <c r="C14" s="3" t="s">
        <v>291</v>
      </c>
      <c r="D14" s="3" t="s">
        <v>277</v>
      </c>
      <c r="E14" s="3" t="s">
        <v>125</v>
      </c>
      <c r="F14" s="55">
        <v>1</v>
      </c>
      <c r="G14" s="3" t="s">
        <v>126</v>
      </c>
      <c r="H14" s="48">
        <v>590</v>
      </c>
      <c r="I14" s="48">
        <v>5700</v>
      </c>
      <c r="J14" s="48">
        <v>5856.8880616666702</v>
      </c>
      <c r="K14" s="48">
        <v>553.01680894579499</v>
      </c>
      <c r="L14" s="49">
        <v>0.937316625331855</v>
      </c>
      <c r="M14" s="3" t="s">
        <v>142</v>
      </c>
      <c r="N14" s="50"/>
      <c r="O14" s="50"/>
      <c r="P14" s="50"/>
      <c r="Q14" s="50">
        <v>1.3300000000000001E-7</v>
      </c>
      <c r="R14" s="50"/>
      <c r="S14" s="50" t="s">
        <v>128</v>
      </c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63">
        <v>5.2253743358377401E-3</v>
      </c>
      <c r="AM14" s="63">
        <v>5.5340872230715897E-2</v>
      </c>
      <c r="AN14" s="50" t="s">
        <v>128</v>
      </c>
      <c r="AO14" s="50"/>
      <c r="AP14" s="50"/>
      <c r="AQ14" s="50"/>
      <c r="AR14" s="50"/>
      <c r="AS14" s="50"/>
      <c r="AT14" s="50"/>
      <c r="AU14" s="50"/>
      <c r="AV14" s="50"/>
      <c r="AW14" s="50">
        <v>8.2100000000000001E-8</v>
      </c>
      <c r="AX14" s="50"/>
      <c r="AY14" s="50" t="s">
        <v>128</v>
      </c>
      <c r="AZ14" s="50">
        <v>2.8449999999999999E-7</v>
      </c>
      <c r="BA14" s="50"/>
      <c r="BB14" s="50" t="s">
        <v>128</v>
      </c>
      <c r="BC14" s="50">
        <v>1.1926666666666699E-5</v>
      </c>
      <c r="BD14" s="50"/>
      <c r="BE14" s="50" t="s">
        <v>128</v>
      </c>
      <c r="BF14" s="50"/>
      <c r="BG14" s="50"/>
      <c r="BH14" s="50"/>
      <c r="BI14" s="50"/>
      <c r="BJ14" s="50"/>
      <c r="BK14" s="50">
        <v>1.48E-6</v>
      </c>
      <c r="BL14" s="50"/>
      <c r="BM14" s="50" t="s">
        <v>128</v>
      </c>
      <c r="BN14" s="50">
        <v>1.5699999999999999E-7</v>
      </c>
      <c r="BO14" s="50"/>
      <c r="BP14" s="50" t="s">
        <v>128</v>
      </c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>
        <v>6.67072919726779E-4</v>
      </c>
      <c r="CD14" s="50">
        <v>7.0648330332972803E-3</v>
      </c>
      <c r="CE14" s="50" t="s">
        <v>128</v>
      </c>
      <c r="CF14" s="3" t="s">
        <v>130</v>
      </c>
      <c r="CG14" s="51" t="s">
        <v>292</v>
      </c>
      <c r="CH14" s="52">
        <v>25204</v>
      </c>
      <c r="CI14" s="51" t="s">
        <v>132</v>
      </c>
      <c r="CJ14" s="51" t="s">
        <v>293</v>
      </c>
      <c r="CK14" s="52">
        <v>39965</v>
      </c>
    </row>
    <row r="15" spans="1:119">
      <c r="A15" s="3" t="s">
        <v>122</v>
      </c>
      <c r="B15" s="3">
        <v>7210</v>
      </c>
      <c r="C15" s="3" t="s">
        <v>373</v>
      </c>
      <c r="D15" s="3" t="s">
        <v>150</v>
      </c>
      <c r="E15" s="3" t="s">
        <v>374</v>
      </c>
      <c r="F15" s="55">
        <v>1</v>
      </c>
      <c r="G15" s="3" t="s">
        <v>126</v>
      </c>
      <c r="H15" s="48">
        <v>441</v>
      </c>
      <c r="I15" s="48">
        <v>4059.1</v>
      </c>
      <c r="J15" s="48">
        <v>3320.1</v>
      </c>
      <c r="K15" s="48">
        <v>390.3</v>
      </c>
      <c r="L15" s="49">
        <v>0.88503401360544198</v>
      </c>
      <c r="M15" s="3" t="s">
        <v>142</v>
      </c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63">
        <v>7.6200555367301496E-3</v>
      </c>
      <c r="AM15" s="63">
        <v>6.4821050823707205E-2</v>
      </c>
      <c r="AN15" s="50" t="s">
        <v>128</v>
      </c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>
        <v>4.8000000000000001E-4</v>
      </c>
      <c r="BJ15" s="50" t="s">
        <v>129</v>
      </c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>
        <v>1.2569804306679399E-2</v>
      </c>
      <c r="CD15" s="50">
        <v>0.10663992549741</v>
      </c>
      <c r="CE15" s="50" t="s">
        <v>128</v>
      </c>
      <c r="CF15" s="3" t="s">
        <v>152</v>
      </c>
      <c r="CG15" s="51" t="s">
        <v>153</v>
      </c>
      <c r="CH15" s="52">
        <v>39814</v>
      </c>
      <c r="CI15" s="51" t="s">
        <v>132</v>
      </c>
      <c r="CJ15" s="51" t="s">
        <v>375</v>
      </c>
      <c r="CK15" s="52">
        <v>34060</v>
      </c>
      <c r="CL15" s="51" t="s">
        <v>130</v>
      </c>
      <c r="CM15" s="51" t="s">
        <v>208</v>
      </c>
      <c r="CN15" s="52">
        <v>34060</v>
      </c>
    </row>
    <row r="16" spans="1:119">
      <c r="A16" s="3" t="s">
        <v>122</v>
      </c>
      <c r="B16" s="3">
        <v>3942</v>
      </c>
      <c r="C16" s="3" t="s">
        <v>309</v>
      </c>
      <c r="D16" s="3" t="s">
        <v>310</v>
      </c>
      <c r="E16" s="3" t="s">
        <v>311</v>
      </c>
      <c r="F16" s="55">
        <v>1</v>
      </c>
      <c r="G16" s="3" t="s">
        <v>126</v>
      </c>
      <c r="H16" s="48">
        <v>81</v>
      </c>
      <c r="I16" s="48">
        <v>786</v>
      </c>
      <c r="J16" s="48">
        <v>697</v>
      </c>
      <c r="K16" s="48">
        <v>60.444009431472203</v>
      </c>
      <c r="L16" s="49">
        <v>0.74622233866015097</v>
      </c>
      <c r="M16" s="3" t="s">
        <v>142</v>
      </c>
      <c r="N16" s="50">
        <v>1.0174999999999999E-7</v>
      </c>
      <c r="O16" s="50">
        <v>1.1577094197522101E-6</v>
      </c>
      <c r="P16" s="50" t="s">
        <v>128</v>
      </c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63">
        <v>5.4391363675204496E-3</v>
      </c>
      <c r="AM16" s="63">
        <v>6.5363414623478597E-2</v>
      </c>
      <c r="AN16" s="50" t="s">
        <v>128</v>
      </c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>
        <v>1.3440000000000001E-7</v>
      </c>
      <c r="BA16" s="50">
        <v>1.5292004522329E-6</v>
      </c>
      <c r="BB16" s="50" t="s">
        <v>128</v>
      </c>
      <c r="BC16" s="50">
        <v>2.5400000000000002E-3</v>
      </c>
      <c r="BD16" s="50">
        <v>2.8900068070473E-2</v>
      </c>
      <c r="BE16" s="50" t="s">
        <v>128</v>
      </c>
      <c r="BF16" s="50"/>
      <c r="BG16" s="50"/>
      <c r="BH16" s="50"/>
      <c r="BI16" s="50">
        <v>1.041E-3</v>
      </c>
      <c r="BJ16" s="50" t="s">
        <v>128</v>
      </c>
      <c r="BK16" s="50">
        <v>1.167E-6</v>
      </c>
      <c r="BL16" s="50">
        <v>1.3278102141040099E-5</v>
      </c>
      <c r="BM16" s="50" t="s">
        <v>128</v>
      </c>
      <c r="BN16" s="50">
        <v>2.5733333333333299E-7</v>
      </c>
      <c r="BO16" s="50">
        <v>2.9279334055649802E-6</v>
      </c>
      <c r="BP16" s="50" t="s">
        <v>128</v>
      </c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>
        <v>5.4811183749616801E-4</v>
      </c>
      <c r="CD16" s="50">
        <v>6.5867922540487796E-3</v>
      </c>
      <c r="CE16" s="50" t="s">
        <v>128</v>
      </c>
      <c r="CF16" s="3" t="s">
        <v>130</v>
      </c>
      <c r="CG16" s="51" t="s">
        <v>138</v>
      </c>
    </row>
    <row r="17" spans="1:146">
      <c r="A17" s="3" t="s">
        <v>122</v>
      </c>
      <c r="B17" s="3">
        <v>55076</v>
      </c>
      <c r="C17" s="3" t="s">
        <v>475</v>
      </c>
      <c r="D17" s="3" t="s">
        <v>476</v>
      </c>
      <c r="E17" s="3" t="s">
        <v>125</v>
      </c>
      <c r="F17" s="55">
        <v>1</v>
      </c>
      <c r="G17" s="3" t="s">
        <v>177</v>
      </c>
      <c r="H17" s="48">
        <v>250</v>
      </c>
      <c r="I17" s="48">
        <v>2401</v>
      </c>
      <c r="J17" s="48">
        <v>4866.6666666666697</v>
      </c>
      <c r="K17" s="48">
        <v>490.195097273145</v>
      </c>
      <c r="L17" s="49">
        <v>1.9607803890925799</v>
      </c>
      <c r="M17" s="3" t="s">
        <v>127</v>
      </c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63">
        <v>6.56135147314146E-3</v>
      </c>
      <c r="AM17" s="63">
        <v>6.5543370299763107E-2</v>
      </c>
      <c r="AN17" s="50" t="s">
        <v>128</v>
      </c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>
        <v>3.2573237621999999E-6</v>
      </c>
      <c r="BD17" s="50">
        <v>3.2194607349252803E-5</v>
      </c>
      <c r="BE17" s="50" t="s">
        <v>129</v>
      </c>
      <c r="BF17" s="50"/>
      <c r="BG17" s="50"/>
      <c r="BH17" s="50"/>
      <c r="BI17" s="50">
        <v>1.102685374E-3</v>
      </c>
      <c r="BJ17" s="50" t="s">
        <v>129</v>
      </c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>
        <v>1.2553105527689E-3</v>
      </c>
      <c r="CD17" s="50">
        <v>1.25054943167225E-2</v>
      </c>
      <c r="CE17" s="50" t="s">
        <v>128</v>
      </c>
      <c r="CF17" s="3" t="s">
        <v>130</v>
      </c>
      <c r="CG17" s="51" t="s">
        <v>477</v>
      </c>
      <c r="CH17" s="52">
        <v>37377</v>
      </c>
    </row>
    <row r="18" spans="1:146">
      <c r="A18" s="3" t="s">
        <v>122</v>
      </c>
      <c r="B18" s="3">
        <v>55076</v>
      </c>
      <c r="C18" s="3" t="s">
        <v>475</v>
      </c>
      <c r="D18" s="3" t="s">
        <v>476</v>
      </c>
      <c r="E18" s="3" t="s">
        <v>189</v>
      </c>
      <c r="F18" s="55">
        <v>1</v>
      </c>
      <c r="G18" s="3" t="s">
        <v>177</v>
      </c>
      <c r="H18" s="48">
        <v>250</v>
      </c>
      <c r="I18" s="48">
        <v>2382.3000000000002</v>
      </c>
      <c r="J18" s="48">
        <v>4866.6666666666697</v>
      </c>
      <c r="K18" s="48">
        <v>490.195097273145</v>
      </c>
      <c r="L18" s="49">
        <v>1.9607803890925799</v>
      </c>
      <c r="M18" s="3" t="s">
        <v>127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63">
        <v>6.56135147314146E-3</v>
      </c>
      <c r="AM18" s="63">
        <v>6.5543370299763107E-2</v>
      </c>
      <c r="AN18" s="50" t="s">
        <v>128</v>
      </c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>
        <v>3.2573237621999999E-6</v>
      </c>
      <c r="BD18" s="50">
        <v>3.2194607349252803E-5</v>
      </c>
      <c r="BE18" s="50" t="s">
        <v>129</v>
      </c>
      <c r="BF18" s="50"/>
      <c r="BG18" s="50"/>
      <c r="BH18" s="50"/>
      <c r="BI18" s="50">
        <v>1.102685374E-3</v>
      </c>
      <c r="BJ18" s="50" t="s">
        <v>129</v>
      </c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>
        <v>1.2553105527689E-3</v>
      </c>
      <c r="CD18" s="50">
        <v>1.25054943167225E-2</v>
      </c>
      <c r="CE18" s="50" t="s">
        <v>128</v>
      </c>
      <c r="CF18" s="3" t="s">
        <v>130</v>
      </c>
      <c r="CG18" s="51" t="s">
        <v>477</v>
      </c>
      <c r="CH18" s="52">
        <v>37377</v>
      </c>
    </row>
    <row r="19" spans="1:146">
      <c r="A19" s="3" t="s">
        <v>122</v>
      </c>
      <c r="B19" s="3">
        <v>7213</v>
      </c>
      <c r="C19" s="3" t="s">
        <v>376</v>
      </c>
      <c r="D19" s="3" t="s">
        <v>303</v>
      </c>
      <c r="E19" s="3" t="s">
        <v>198</v>
      </c>
      <c r="F19" s="55">
        <v>1</v>
      </c>
      <c r="G19" s="3" t="s">
        <v>126</v>
      </c>
      <c r="H19" s="48">
        <v>431</v>
      </c>
      <c r="I19" s="48">
        <v>4923</v>
      </c>
      <c r="J19" s="48">
        <v>4114.1988944499999</v>
      </c>
      <c r="K19" s="48">
        <v>438.277982206356</v>
      </c>
      <c r="L19" s="49">
        <v>1.01688626962031</v>
      </c>
      <c r="M19" s="3" t="s">
        <v>142</v>
      </c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63">
        <v>7.9663703641606395E-3</v>
      </c>
      <c r="AM19" s="63">
        <v>7.5220126179758803E-2</v>
      </c>
      <c r="AN19" s="50" t="s">
        <v>128</v>
      </c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>
        <v>1.7799999999999999E-4</v>
      </c>
      <c r="BJ19" s="50" t="s">
        <v>128</v>
      </c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3" t="s">
        <v>130</v>
      </c>
      <c r="CG19" s="51" t="s">
        <v>237</v>
      </c>
      <c r="CH19" s="52">
        <v>37742</v>
      </c>
      <c r="CI19" s="51" t="s">
        <v>132</v>
      </c>
      <c r="CJ19" s="51" t="s">
        <v>133</v>
      </c>
      <c r="CK19" s="52">
        <v>37742</v>
      </c>
    </row>
    <row r="20" spans="1:146">
      <c r="A20" s="3" t="s">
        <v>122</v>
      </c>
      <c r="B20" s="3">
        <v>3131</v>
      </c>
      <c r="C20" s="3" t="s">
        <v>286</v>
      </c>
      <c r="D20" s="3" t="s">
        <v>277</v>
      </c>
      <c r="E20" s="3" t="s">
        <v>287</v>
      </c>
      <c r="F20" s="55">
        <v>1</v>
      </c>
      <c r="G20" s="3" t="s">
        <v>126</v>
      </c>
      <c r="H20" s="48">
        <v>188</v>
      </c>
      <c r="I20" s="48">
        <v>1794</v>
      </c>
      <c r="J20" s="48">
        <v>2974.37380952381</v>
      </c>
      <c r="K20" s="48">
        <v>329.638165614147</v>
      </c>
      <c r="L20" s="49">
        <v>1.7533944979475899</v>
      </c>
      <c r="M20" s="3" t="s">
        <v>142</v>
      </c>
      <c r="N20" s="50">
        <v>4.0433333333333302E-7</v>
      </c>
      <c r="O20" s="50">
        <v>3.6483593298230401E-6</v>
      </c>
      <c r="P20" s="50" t="s">
        <v>128</v>
      </c>
      <c r="Q20" s="50">
        <v>1.3276666666666699E-7</v>
      </c>
      <c r="R20" s="50">
        <v>1.1979732242939099E-6</v>
      </c>
      <c r="S20" s="50" t="s">
        <v>128</v>
      </c>
      <c r="T20" s="50">
        <v>3.7866666666666699E-7</v>
      </c>
      <c r="U20" s="50">
        <v>3.41676520913353E-6</v>
      </c>
      <c r="V20" s="50" t="s">
        <v>128</v>
      </c>
      <c r="W20" s="50">
        <v>1.12166666666667E-7</v>
      </c>
      <c r="X20" s="50">
        <v>1.0120963845716799E-6</v>
      </c>
      <c r="Y20" s="50" t="s">
        <v>128</v>
      </c>
      <c r="Z20" s="50">
        <v>1.54633333333333E-7</v>
      </c>
      <c r="AA20" s="50">
        <v>1.39527938425796E-6</v>
      </c>
      <c r="AB20" s="50" t="s">
        <v>128</v>
      </c>
      <c r="AC20" s="50">
        <v>9.5333333333333303E-7</v>
      </c>
      <c r="AD20" s="50">
        <v>8.6020673398960393E-6</v>
      </c>
      <c r="AE20" s="50" t="s">
        <v>128</v>
      </c>
      <c r="AF20" s="50">
        <v>1.49E-7</v>
      </c>
      <c r="AG20" s="50">
        <v>1.3444489863403999E-6</v>
      </c>
      <c r="AH20" s="50" t="s">
        <v>129</v>
      </c>
      <c r="AI20" s="50">
        <v>1.2500000000000001E-6</v>
      </c>
      <c r="AJ20" s="50">
        <v>1.12789344491644E-5</v>
      </c>
      <c r="AK20" s="50" t="s">
        <v>129</v>
      </c>
      <c r="AL20" s="63">
        <v>9.5649410215310395E-3</v>
      </c>
      <c r="AM20" s="63">
        <v>8.6305874233577703E-2</v>
      </c>
      <c r="AN20" s="50" t="s">
        <v>128</v>
      </c>
      <c r="AO20" s="50">
        <v>1.48633333333333E-7</v>
      </c>
      <c r="AP20" s="50">
        <v>1.3411404989019699E-6</v>
      </c>
      <c r="AQ20" s="50" t="s">
        <v>128</v>
      </c>
      <c r="AR20" s="50">
        <v>1.14E-7</v>
      </c>
      <c r="AS20" s="50">
        <v>1.02863882176379E-6</v>
      </c>
      <c r="AT20" s="50" t="s">
        <v>129</v>
      </c>
      <c r="AU20" s="50">
        <v>3.1100000000000002E-7</v>
      </c>
      <c r="AV20" s="50" t="s">
        <v>129</v>
      </c>
      <c r="AW20" s="50">
        <v>3.3733333333333302E-7</v>
      </c>
      <c r="AX20" s="50">
        <v>3.0438084433478301E-6</v>
      </c>
      <c r="AY20" s="50" t="s">
        <v>128</v>
      </c>
      <c r="AZ20" s="50">
        <v>4.5499999999999998E-7</v>
      </c>
      <c r="BA20" s="50">
        <v>4.1055321394958401E-6</v>
      </c>
      <c r="BB20" s="50" t="s">
        <v>128</v>
      </c>
      <c r="BC20" s="50">
        <v>3.7333333333333302E-7</v>
      </c>
      <c r="BD20" s="50">
        <v>3.3686417554837602E-6</v>
      </c>
      <c r="BE20" s="50" t="s">
        <v>128</v>
      </c>
      <c r="BF20" s="50">
        <v>8.8450000000000001E-8</v>
      </c>
      <c r="BG20" s="50">
        <v>7.9809740162287195E-7</v>
      </c>
      <c r="BH20" s="50" t="s">
        <v>128</v>
      </c>
      <c r="BI20" s="50">
        <v>1.11666666666667E-4</v>
      </c>
      <c r="BJ20" s="50" t="s">
        <v>128</v>
      </c>
      <c r="BK20" s="50">
        <v>2.53533333333333E-5</v>
      </c>
      <c r="BL20" s="50">
        <v>2.2876686778758499E-4</v>
      </c>
      <c r="BM20" s="50" t="s">
        <v>128</v>
      </c>
      <c r="BN20" s="50">
        <v>1.2500000000000001E-6</v>
      </c>
      <c r="BO20" s="50">
        <v>1.12789344491644E-5</v>
      </c>
      <c r="BP20" s="50" t="s">
        <v>128</v>
      </c>
      <c r="BQ20" s="50">
        <v>1.0499999999999999E-6</v>
      </c>
      <c r="BR20" s="50">
        <v>9.47430493729809E-6</v>
      </c>
      <c r="BS20" s="50" t="s">
        <v>129</v>
      </c>
      <c r="BT20" s="50"/>
      <c r="BU20" s="50"/>
      <c r="BV20" s="50"/>
      <c r="BW20" s="50"/>
      <c r="BX20" s="50"/>
      <c r="BY20" s="50"/>
      <c r="BZ20" s="50"/>
      <c r="CA20" s="50"/>
      <c r="CB20" s="50"/>
      <c r="CC20" s="50">
        <v>8.02909363045003E-4</v>
      </c>
      <c r="CD20" s="50">
        <v>7.2447696595239397E-3</v>
      </c>
      <c r="CE20" s="50" t="s">
        <v>128</v>
      </c>
      <c r="CF20" s="3" t="s">
        <v>130</v>
      </c>
      <c r="CG20" s="51" t="s">
        <v>138</v>
      </c>
      <c r="CH20" s="52">
        <v>21702</v>
      </c>
      <c r="CI20" s="51" t="s">
        <v>130</v>
      </c>
      <c r="CJ20" s="51" t="s">
        <v>138</v>
      </c>
      <c r="CK20" s="52">
        <v>28185</v>
      </c>
    </row>
    <row r="21" spans="1:146">
      <c r="A21" s="3" t="s">
        <v>122</v>
      </c>
      <c r="B21" s="3">
        <v>3131</v>
      </c>
      <c r="C21" s="3" t="s">
        <v>286</v>
      </c>
      <c r="D21" s="3" t="s">
        <v>277</v>
      </c>
      <c r="E21" s="3" t="s">
        <v>288</v>
      </c>
      <c r="F21" s="55">
        <v>1</v>
      </c>
      <c r="G21" s="3" t="s">
        <v>126</v>
      </c>
      <c r="H21" s="48">
        <v>188</v>
      </c>
      <c r="I21" s="48">
        <v>1794</v>
      </c>
      <c r="J21" s="48">
        <v>2974.37380952381</v>
      </c>
      <c r="K21" s="48">
        <v>329.638165614147</v>
      </c>
      <c r="L21" s="49">
        <v>1.7533944979475899</v>
      </c>
      <c r="M21" s="3" t="s">
        <v>142</v>
      </c>
      <c r="N21" s="50">
        <v>4.0433333333333302E-7</v>
      </c>
      <c r="O21" s="50">
        <v>3.6483593298230401E-6</v>
      </c>
      <c r="P21" s="50" t="s">
        <v>128</v>
      </c>
      <c r="Q21" s="50">
        <v>1.3276666666666699E-7</v>
      </c>
      <c r="R21" s="50">
        <v>1.1979732242939099E-6</v>
      </c>
      <c r="S21" s="50" t="s">
        <v>128</v>
      </c>
      <c r="T21" s="50">
        <v>3.7866666666666699E-7</v>
      </c>
      <c r="U21" s="50">
        <v>3.41676520913353E-6</v>
      </c>
      <c r="V21" s="50" t="s">
        <v>128</v>
      </c>
      <c r="W21" s="50">
        <v>1.12166666666667E-7</v>
      </c>
      <c r="X21" s="50">
        <v>1.0120963845716799E-6</v>
      </c>
      <c r="Y21" s="50" t="s">
        <v>128</v>
      </c>
      <c r="Z21" s="50">
        <v>1.54633333333333E-7</v>
      </c>
      <c r="AA21" s="50">
        <v>1.39527938425796E-6</v>
      </c>
      <c r="AB21" s="50" t="s">
        <v>128</v>
      </c>
      <c r="AC21" s="50">
        <v>9.5333333333333303E-7</v>
      </c>
      <c r="AD21" s="50">
        <v>8.6020673398960393E-6</v>
      </c>
      <c r="AE21" s="50" t="s">
        <v>128</v>
      </c>
      <c r="AF21" s="50">
        <v>1.49E-7</v>
      </c>
      <c r="AG21" s="50">
        <v>1.3444489863403999E-6</v>
      </c>
      <c r="AH21" s="50" t="s">
        <v>129</v>
      </c>
      <c r="AI21" s="50">
        <v>1.2500000000000001E-6</v>
      </c>
      <c r="AJ21" s="50">
        <v>1.12789344491644E-5</v>
      </c>
      <c r="AK21" s="50" t="s">
        <v>129</v>
      </c>
      <c r="AL21" s="63">
        <v>9.5649410215310395E-3</v>
      </c>
      <c r="AM21" s="63">
        <v>8.6305874233577703E-2</v>
      </c>
      <c r="AN21" s="50" t="s">
        <v>128</v>
      </c>
      <c r="AO21" s="50">
        <v>1.48633333333333E-7</v>
      </c>
      <c r="AP21" s="50">
        <v>1.3411404989019699E-6</v>
      </c>
      <c r="AQ21" s="50" t="s">
        <v>128</v>
      </c>
      <c r="AR21" s="50">
        <v>1.14E-7</v>
      </c>
      <c r="AS21" s="50">
        <v>1.02863882176379E-6</v>
      </c>
      <c r="AT21" s="50" t="s">
        <v>129</v>
      </c>
      <c r="AU21" s="50">
        <v>3.1100000000000002E-7</v>
      </c>
      <c r="AV21" s="50" t="s">
        <v>129</v>
      </c>
      <c r="AW21" s="50">
        <v>3.3733333333333302E-7</v>
      </c>
      <c r="AX21" s="50">
        <v>3.0438084433478301E-6</v>
      </c>
      <c r="AY21" s="50" t="s">
        <v>128</v>
      </c>
      <c r="AZ21" s="50">
        <v>4.5499999999999998E-7</v>
      </c>
      <c r="BA21" s="50">
        <v>4.1055321394958401E-6</v>
      </c>
      <c r="BB21" s="50" t="s">
        <v>128</v>
      </c>
      <c r="BC21" s="50">
        <v>3.7333333333333302E-7</v>
      </c>
      <c r="BD21" s="50">
        <v>3.3686417554837602E-6</v>
      </c>
      <c r="BE21" s="50" t="s">
        <v>128</v>
      </c>
      <c r="BF21" s="50">
        <v>8.8450000000000001E-8</v>
      </c>
      <c r="BG21" s="50">
        <v>7.9809740162287195E-7</v>
      </c>
      <c r="BH21" s="50" t="s">
        <v>128</v>
      </c>
      <c r="BI21" s="50">
        <v>1.11666666666667E-4</v>
      </c>
      <c r="BJ21" s="50" t="s">
        <v>128</v>
      </c>
      <c r="BK21" s="50">
        <v>2.53533333333333E-5</v>
      </c>
      <c r="BL21" s="50">
        <v>2.2876686778758499E-4</v>
      </c>
      <c r="BM21" s="50" t="s">
        <v>128</v>
      </c>
      <c r="BN21" s="50">
        <v>1.2500000000000001E-6</v>
      </c>
      <c r="BO21" s="50">
        <v>1.12789344491644E-5</v>
      </c>
      <c r="BP21" s="50" t="s">
        <v>128</v>
      </c>
      <c r="BQ21" s="50">
        <v>1.0499999999999999E-6</v>
      </c>
      <c r="BR21" s="50">
        <v>9.47430493729809E-6</v>
      </c>
      <c r="BS21" s="50" t="s">
        <v>129</v>
      </c>
      <c r="BT21" s="50"/>
      <c r="BU21" s="50"/>
      <c r="BV21" s="50"/>
      <c r="BW21" s="50"/>
      <c r="BX21" s="50"/>
      <c r="BY21" s="50"/>
      <c r="BZ21" s="50"/>
      <c r="CA21" s="50"/>
      <c r="CB21" s="50"/>
      <c r="CC21" s="50">
        <v>8.02909363045003E-4</v>
      </c>
      <c r="CD21" s="50">
        <v>7.2447696595239397E-3</v>
      </c>
      <c r="CE21" s="50" t="s">
        <v>128</v>
      </c>
      <c r="CF21" s="3" t="s">
        <v>130</v>
      </c>
      <c r="CG21" s="51" t="s">
        <v>138</v>
      </c>
      <c r="CH21" s="52">
        <v>22068</v>
      </c>
      <c r="CI21" s="51" t="s">
        <v>130</v>
      </c>
      <c r="CJ21" s="51" t="s">
        <v>138</v>
      </c>
      <c r="CK21" s="52">
        <v>28185</v>
      </c>
    </row>
    <row r="22" spans="1:146">
      <c r="A22" s="3" t="s">
        <v>122</v>
      </c>
      <c r="B22" s="3">
        <v>7030</v>
      </c>
      <c r="C22" s="3" t="s">
        <v>371</v>
      </c>
      <c r="D22" s="3" t="s">
        <v>147</v>
      </c>
      <c r="E22" s="3" t="s">
        <v>365</v>
      </c>
      <c r="F22" s="55">
        <v>1</v>
      </c>
      <c r="G22" s="3" t="s">
        <v>177</v>
      </c>
      <c r="H22" s="48">
        <v>172</v>
      </c>
      <c r="I22" s="48">
        <v>1717</v>
      </c>
      <c r="J22" s="48">
        <v>1788.63333333333</v>
      </c>
      <c r="K22" s="48">
        <v>173.63333333333301</v>
      </c>
      <c r="L22" s="49">
        <v>1.0094961240310101</v>
      </c>
      <c r="M22" s="3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63">
        <v>8.5948098119838605E-3</v>
      </c>
      <c r="AM22" s="63">
        <v>8.8536936014828593E-2</v>
      </c>
      <c r="AN22" s="50" t="s">
        <v>128</v>
      </c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>
        <v>1.40210142647313E-4</v>
      </c>
      <c r="CD22" s="50">
        <v>1.44433404575008E-3</v>
      </c>
      <c r="CE22" s="50" t="s">
        <v>128</v>
      </c>
      <c r="CF22" s="3" t="s">
        <v>130</v>
      </c>
      <c r="CG22" s="51" t="s">
        <v>237</v>
      </c>
      <c r="CH22" s="52">
        <v>33086</v>
      </c>
    </row>
    <row r="23" spans="1:146">
      <c r="A23" s="3" t="s">
        <v>122</v>
      </c>
      <c r="B23" s="3">
        <v>1010</v>
      </c>
      <c r="C23" s="3" t="s">
        <v>221</v>
      </c>
      <c r="D23" s="3" t="s">
        <v>214</v>
      </c>
      <c r="E23" s="3" t="s">
        <v>222</v>
      </c>
      <c r="F23" s="55">
        <v>1</v>
      </c>
      <c r="G23" s="3" t="s">
        <v>126</v>
      </c>
      <c r="H23" s="48">
        <v>90</v>
      </c>
      <c r="I23" s="48">
        <v>923.69500000000005</v>
      </c>
      <c r="J23" s="48">
        <v>4599.9356143137202</v>
      </c>
      <c r="K23" s="48">
        <v>434.33333333333297</v>
      </c>
      <c r="L23" s="49">
        <v>4.8259259259259304</v>
      </c>
      <c r="M23" s="3" t="s">
        <v>142</v>
      </c>
      <c r="N23" s="50">
        <v>1.22E-8</v>
      </c>
      <c r="O23" s="50"/>
      <c r="P23" s="50" t="s">
        <v>129</v>
      </c>
      <c r="Q23" s="50">
        <v>3.3000000000000002E-9</v>
      </c>
      <c r="R23" s="50"/>
      <c r="S23" s="50" t="s">
        <v>129</v>
      </c>
      <c r="T23" s="50">
        <v>3.4999999999999999E-9</v>
      </c>
      <c r="U23" s="50"/>
      <c r="V23" s="50" t="s">
        <v>129</v>
      </c>
      <c r="W23" s="50">
        <v>3.3000000000000002E-9</v>
      </c>
      <c r="X23" s="50"/>
      <c r="Y23" s="50" t="s">
        <v>129</v>
      </c>
      <c r="Z23" s="50">
        <v>1.96E-8</v>
      </c>
      <c r="AA23" s="50"/>
      <c r="AB23" s="50" t="s">
        <v>129</v>
      </c>
      <c r="AC23" s="50">
        <v>4.0000000000000001E-8</v>
      </c>
      <c r="AD23" s="50"/>
      <c r="AE23" s="50" t="s">
        <v>129</v>
      </c>
      <c r="AF23" s="50">
        <v>4.4999999999999998E-9</v>
      </c>
      <c r="AG23" s="50"/>
      <c r="AH23" s="50" t="s">
        <v>129</v>
      </c>
      <c r="AI23" s="50">
        <v>4.0000000000000001E-8</v>
      </c>
      <c r="AJ23" s="50"/>
      <c r="AK23" s="50" t="s">
        <v>129</v>
      </c>
      <c r="AL23" s="63">
        <v>8.7930423400075595E-3</v>
      </c>
      <c r="AM23" s="63">
        <v>9.3125315313820303E-2</v>
      </c>
      <c r="AN23" s="50" t="s">
        <v>128</v>
      </c>
      <c r="AO23" s="50">
        <v>2.1999999999999998E-9</v>
      </c>
      <c r="AP23" s="50"/>
      <c r="AQ23" s="50" t="s">
        <v>129</v>
      </c>
      <c r="AR23" s="50">
        <v>3.3999999999999998E-9</v>
      </c>
      <c r="AS23" s="50"/>
      <c r="AT23" s="50" t="s">
        <v>129</v>
      </c>
      <c r="AU23" s="50">
        <v>1.8839999999999999E-7</v>
      </c>
      <c r="AV23" s="50" t="s">
        <v>129</v>
      </c>
      <c r="AW23" s="50">
        <v>8.2000000000000006E-9</v>
      </c>
      <c r="AX23" s="50"/>
      <c r="AY23" s="50" t="s">
        <v>129</v>
      </c>
      <c r="AZ23" s="50">
        <v>1.42E-8</v>
      </c>
      <c r="BA23" s="50"/>
      <c r="BB23" s="50" t="s">
        <v>129</v>
      </c>
      <c r="BC23" s="50">
        <v>2.3970798263666698E-3</v>
      </c>
      <c r="BD23" s="50"/>
      <c r="BE23" s="50" t="s">
        <v>128</v>
      </c>
      <c r="BF23" s="50">
        <v>4.0000000000000002E-9</v>
      </c>
      <c r="BG23" s="50"/>
      <c r="BH23" s="50" t="s">
        <v>129</v>
      </c>
      <c r="BI23" s="50"/>
      <c r="BJ23" s="50"/>
      <c r="BK23" s="50">
        <v>2.3200000000000001E-7</v>
      </c>
      <c r="BL23" s="50"/>
      <c r="BM23" s="50" t="s">
        <v>129</v>
      </c>
      <c r="BN23" s="50">
        <v>4.0800000000000001E-8</v>
      </c>
      <c r="BO23" s="50"/>
      <c r="BP23" s="50" t="s">
        <v>129</v>
      </c>
      <c r="BQ23" s="50">
        <v>3.2600000000000001E-8</v>
      </c>
      <c r="BR23" s="50"/>
      <c r="BS23" s="50" t="s">
        <v>129</v>
      </c>
      <c r="BT23" s="50"/>
      <c r="BU23" s="50"/>
      <c r="BV23" s="50"/>
      <c r="BW23" s="50"/>
      <c r="BX23" s="50"/>
      <c r="BY23" s="50"/>
      <c r="BZ23" s="50"/>
      <c r="CA23" s="50"/>
      <c r="CB23" s="50"/>
      <c r="CC23" s="50">
        <v>6.4217610126089003E-4</v>
      </c>
      <c r="CD23" s="50">
        <v>6.8011559144691598E-3</v>
      </c>
      <c r="CE23" s="50" t="s">
        <v>128</v>
      </c>
      <c r="CF23" s="3" t="s">
        <v>130</v>
      </c>
      <c r="CG23" s="51" t="s">
        <v>138</v>
      </c>
      <c r="CH23" s="52">
        <v>34243</v>
      </c>
    </row>
    <row r="24" spans="1:146">
      <c r="A24" s="3" t="s">
        <v>122</v>
      </c>
      <c r="B24" s="3">
        <v>1010</v>
      </c>
      <c r="C24" s="3" t="s">
        <v>221</v>
      </c>
      <c r="D24" s="3" t="s">
        <v>214</v>
      </c>
      <c r="E24" s="3" t="s">
        <v>223</v>
      </c>
      <c r="F24" s="55">
        <v>1</v>
      </c>
      <c r="G24" s="3" t="s">
        <v>126</v>
      </c>
      <c r="H24" s="48">
        <v>342</v>
      </c>
      <c r="I24" s="48">
        <v>3059.0605</v>
      </c>
      <c r="J24" s="48">
        <v>4599.9356143137202</v>
      </c>
      <c r="K24" s="48">
        <v>434.33333333333297</v>
      </c>
      <c r="L24" s="49">
        <v>1.26998050682261</v>
      </c>
      <c r="M24" s="3" t="s">
        <v>142</v>
      </c>
      <c r="N24" s="50">
        <v>1.22E-8</v>
      </c>
      <c r="O24" s="50"/>
      <c r="P24" s="50" t="s">
        <v>129</v>
      </c>
      <c r="Q24" s="50">
        <v>3.3000000000000002E-9</v>
      </c>
      <c r="R24" s="50"/>
      <c r="S24" s="50" t="s">
        <v>129</v>
      </c>
      <c r="T24" s="50">
        <v>3.4999999999999999E-9</v>
      </c>
      <c r="U24" s="50"/>
      <c r="V24" s="50" t="s">
        <v>129</v>
      </c>
      <c r="W24" s="50">
        <v>3.3000000000000002E-9</v>
      </c>
      <c r="X24" s="50"/>
      <c r="Y24" s="50" t="s">
        <v>129</v>
      </c>
      <c r="Z24" s="50">
        <v>1.96E-8</v>
      </c>
      <c r="AA24" s="50"/>
      <c r="AB24" s="50" t="s">
        <v>129</v>
      </c>
      <c r="AC24" s="50">
        <v>4.0000000000000001E-8</v>
      </c>
      <c r="AD24" s="50"/>
      <c r="AE24" s="50" t="s">
        <v>129</v>
      </c>
      <c r="AF24" s="50">
        <v>4.4999999999999998E-9</v>
      </c>
      <c r="AG24" s="50"/>
      <c r="AH24" s="50" t="s">
        <v>129</v>
      </c>
      <c r="AI24" s="50">
        <v>4.0000000000000001E-8</v>
      </c>
      <c r="AJ24" s="50"/>
      <c r="AK24" s="50" t="s">
        <v>129</v>
      </c>
      <c r="AL24" s="63">
        <v>8.7930423400075595E-3</v>
      </c>
      <c r="AM24" s="63">
        <v>9.3125315313820303E-2</v>
      </c>
      <c r="AN24" s="50" t="s">
        <v>128</v>
      </c>
      <c r="AO24" s="50">
        <v>2.1999999999999998E-9</v>
      </c>
      <c r="AP24" s="50"/>
      <c r="AQ24" s="50" t="s">
        <v>129</v>
      </c>
      <c r="AR24" s="50">
        <v>3.3999999999999998E-9</v>
      </c>
      <c r="AS24" s="50"/>
      <c r="AT24" s="50" t="s">
        <v>129</v>
      </c>
      <c r="AU24" s="50">
        <v>1.8839999999999999E-7</v>
      </c>
      <c r="AV24" s="50" t="s">
        <v>129</v>
      </c>
      <c r="AW24" s="50">
        <v>8.2000000000000006E-9</v>
      </c>
      <c r="AX24" s="50"/>
      <c r="AY24" s="50" t="s">
        <v>129</v>
      </c>
      <c r="AZ24" s="50">
        <v>1.42E-8</v>
      </c>
      <c r="BA24" s="50"/>
      <c r="BB24" s="50" t="s">
        <v>129</v>
      </c>
      <c r="BC24" s="50">
        <v>2.3970798263666698E-3</v>
      </c>
      <c r="BD24" s="50"/>
      <c r="BE24" s="50" t="s">
        <v>128</v>
      </c>
      <c r="BF24" s="50">
        <v>4.0000000000000002E-9</v>
      </c>
      <c r="BG24" s="50"/>
      <c r="BH24" s="50" t="s">
        <v>129</v>
      </c>
      <c r="BI24" s="50"/>
      <c r="BJ24" s="50"/>
      <c r="BK24" s="50">
        <v>2.3200000000000001E-7</v>
      </c>
      <c r="BL24" s="50"/>
      <c r="BM24" s="50" t="s">
        <v>129</v>
      </c>
      <c r="BN24" s="50">
        <v>4.0800000000000001E-8</v>
      </c>
      <c r="BO24" s="50"/>
      <c r="BP24" s="50" t="s">
        <v>129</v>
      </c>
      <c r="BQ24" s="50">
        <v>3.2600000000000001E-8</v>
      </c>
      <c r="BR24" s="50"/>
      <c r="BS24" s="50" t="s">
        <v>129</v>
      </c>
      <c r="BT24" s="50"/>
      <c r="BU24" s="50"/>
      <c r="BV24" s="50"/>
      <c r="BW24" s="50"/>
      <c r="BX24" s="50"/>
      <c r="BY24" s="50"/>
      <c r="BZ24" s="50"/>
      <c r="CA24" s="50"/>
      <c r="CB24" s="50"/>
      <c r="CC24" s="50">
        <v>6.4217610126089003E-4</v>
      </c>
      <c r="CD24" s="50">
        <v>6.8011559144691598E-3</v>
      </c>
      <c r="CE24" s="50" t="s">
        <v>128</v>
      </c>
      <c r="CF24" s="3" t="s">
        <v>130</v>
      </c>
      <c r="CG24" s="51" t="s">
        <v>138</v>
      </c>
      <c r="CH24" s="52">
        <v>34090</v>
      </c>
    </row>
    <row r="25" spans="1:146">
      <c r="A25" s="3" t="s">
        <v>122</v>
      </c>
      <c r="B25" s="3">
        <v>6018</v>
      </c>
      <c r="C25" s="3" t="s">
        <v>323</v>
      </c>
      <c r="D25" s="3" t="s">
        <v>234</v>
      </c>
      <c r="E25" s="3" t="s">
        <v>158</v>
      </c>
      <c r="F25" s="55">
        <v>1</v>
      </c>
      <c r="G25" s="3" t="s">
        <v>126</v>
      </c>
      <c r="H25" s="48">
        <v>650.72463770000002</v>
      </c>
      <c r="I25" s="48">
        <v>6313</v>
      </c>
      <c r="J25" s="48">
        <v>5864.35</v>
      </c>
      <c r="K25" s="48">
        <v>651.66666666666697</v>
      </c>
      <c r="L25" s="49">
        <v>1.00144766144094</v>
      </c>
      <c r="M25" s="3" t="s">
        <v>142</v>
      </c>
      <c r="N25" s="50">
        <v>1.8199999999999999E-7</v>
      </c>
      <c r="O25" s="50"/>
      <c r="P25" s="50" t="s">
        <v>129</v>
      </c>
      <c r="Q25" s="50">
        <v>4.0800000000000001E-8</v>
      </c>
      <c r="R25" s="50"/>
      <c r="S25" s="50" t="s">
        <v>129</v>
      </c>
      <c r="T25" s="50">
        <v>4.3999999999999997E-9</v>
      </c>
      <c r="U25" s="50"/>
      <c r="V25" s="50" t="s">
        <v>129</v>
      </c>
      <c r="W25" s="50">
        <v>4.9E-9</v>
      </c>
      <c r="X25" s="50"/>
      <c r="Y25" s="50" t="s">
        <v>129</v>
      </c>
      <c r="Z25" s="50">
        <v>4.4999999999999998E-9</v>
      </c>
      <c r="AA25" s="50"/>
      <c r="AB25" s="50" t="s">
        <v>129</v>
      </c>
      <c r="AC25" s="50">
        <v>3.4999999999999999E-9</v>
      </c>
      <c r="AD25" s="50"/>
      <c r="AE25" s="50" t="s">
        <v>129</v>
      </c>
      <c r="AF25" s="50">
        <v>2.55E-8</v>
      </c>
      <c r="AG25" s="50"/>
      <c r="AH25" s="50" t="s">
        <v>129</v>
      </c>
      <c r="AI25" s="50">
        <v>3.6E-9</v>
      </c>
      <c r="AJ25" s="50"/>
      <c r="AK25" s="50" t="s">
        <v>129</v>
      </c>
      <c r="AL25" s="63">
        <v>1.19892724025152E-2</v>
      </c>
      <c r="AM25" s="63">
        <v>0.107968399704254</v>
      </c>
      <c r="AN25" s="50" t="s">
        <v>128</v>
      </c>
      <c r="AO25" s="50">
        <v>3.4100000000000001E-8</v>
      </c>
      <c r="AP25" s="50"/>
      <c r="AQ25" s="50" t="s">
        <v>129</v>
      </c>
      <c r="AR25" s="50">
        <v>3.9000000000000002E-9</v>
      </c>
      <c r="AS25" s="50"/>
      <c r="AT25" s="50" t="s">
        <v>129</v>
      </c>
      <c r="AU25" s="50">
        <v>1.7700000000000001E-7</v>
      </c>
      <c r="AV25" s="50" t="s">
        <v>129</v>
      </c>
      <c r="AW25" s="50">
        <v>3.1E-9</v>
      </c>
      <c r="AX25" s="50"/>
      <c r="AY25" s="50" t="s">
        <v>129</v>
      </c>
      <c r="AZ25" s="50">
        <v>2.36E-8</v>
      </c>
      <c r="BA25" s="50"/>
      <c r="BB25" s="50" t="s">
        <v>129</v>
      </c>
      <c r="BC25" s="50">
        <v>7.2616666666666705E-8</v>
      </c>
      <c r="BD25" s="50"/>
      <c r="BE25" s="50" t="s">
        <v>128</v>
      </c>
      <c r="BF25" s="50">
        <v>6.5200000000000001E-8</v>
      </c>
      <c r="BG25" s="50"/>
      <c r="BH25" s="50" t="s">
        <v>129</v>
      </c>
      <c r="BI25" s="50">
        <v>3.5E-4</v>
      </c>
      <c r="BJ25" s="50" t="s">
        <v>128</v>
      </c>
      <c r="BK25" s="50">
        <v>2.53E-7</v>
      </c>
      <c r="BL25" s="50"/>
      <c r="BM25" s="50" t="s">
        <v>129</v>
      </c>
      <c r="BN25" s="50">
        <v>1.66E-7</v>
      </c>
      <c r="BO25" s="50"/>
      <c r="BP25" s="50" t="s">
        <v>129</v>
      </c>
      <c r="BQ25" s="50">
        <v>4.2200000000000001E-8</v>
      </c>
      <c r="BR25" s="50"/>
      <c r="BS25" s="50" t="s">
        <v>129</v>
      </c>
      <c r="BT25" s="50"/>
      <c r="BU25" s="50"/>
      <c r="BV25" s="50"/>
      <c r="BW25" s="50"/>
      <c r="BX25" s="50"/>
      <c r="BY25" s="50"/>
      <c r="BZ25" s="50"/>
      <c r="CA25" s="50"/>
      <c r="CB25" s="50"/>
      <c r="CC25" s="50">
        <v>1.2314590739336199E-3</v>
      </c>
      <c r="CD25" s="50">
        <v>1.1083126408203499E-2</v>
      </c>
      <c r="CE25" s="50" t="s">
        <v>128</v>
      </c>
      <c r="CF25" s="3" t="s">
        <v>170</v>
      </c>
      <c r="CG25" s="51" t="s">
        <v>259</v>
      </c>
      <c r="CH25" s="52">
        <v>38353</v>
      </c>
      <c r="CI25" s="51" t="s">
        <v>130</v>
      </c>
      <c r="CJ25" s="51" t="s">
        <v>324</v>
      </c>
      <c r="CK25" s="52">
        <v>29587</v>
      </c>
      <c r="CL25" s="51" t="s">
        <v>152</v>
      </c>
      <c r="CM25" s="51" t="s">
        <v>153</v>
      </c>
      <c r="CN25" s="52">
        <v>37257</v>
      </c>
      <c r="CO25" s="51" t="s">
        <v>132</v>
      </c>
      <c r="CP25" s="51" t="s">
        <v>133</v>
      </c>
      <c r="CQ25" s="52">
        <v>29587</v>
      </c>
    </row>
    <row r="26" spans="1:146">
      <c r="A26" s="3" t="s">
        <v>122</v>
      </c>
      <c r="B26" s="3">
        <v>6019</v>
      </c>
      <c r="C26" s="3" t="s">
        <v>325</v>
      </c>
      <c r="D26" s="3" t="s">
        <v>270</v>
      </c>
      <c r="E26" s="3" t="s">
        <v>136</v>
      </c>
      <c r="F26" s="55">
        <v>1</v>
      </c>
      <c r="G26" s="3" t="s">
        <v>126</v>
      </c>
      <c r="H26" s="48">
        <v>1408</v>
      </c>
      <c r="I26" s="48">
        <v>12656</v>
      </c>
      <c r="J26" s="48">
        <v>13672.130873333301</v>
      </c>
      <c r="K26" s="48">
        <v>1290.9446292044199</v>
      </c>
      <c r="L26" s="49">
        <v>0.91686408324177704</v>
      </c>
      <c r="M26" s="3" t="s">
        <v>142</v>
      </c>
      <c r="N26" s="50">
        <v>4.2300000000000002E-8</v>
      </c>
      <c r="O26" s="50"/>
      <c r="P26" s="50" t="s">
        <v>129</v>
      </c>
      <c r="Q26" s="50">
        <v>6.5000000000000003E-9</v>
      </c>
      <c r="R26" s="50"/>
      <c r="S26" s="50" t="s">
        <v>129</v>
      </c>
      <c r="T26" s="50">
        <v>8.2999999999999999E-9</v>
      </c>
      <c r="U26" s="50"/>
      <c r="V26" s="50" t="s">
        <v>129</v>
      </c>
      <c r="W26" s="50">
        <v>3.9000000000000002E-9</v>
      </c>
      <c r="X26" s="50"/>
      <c r="Y26" s="50" t="s">
        <v>129</v>
      </c>
      <c r="Z26" s="50">
        <v>1.14E-8</v>
      </c>
      <c r="AA26" s="50"/>
      <c r="AB26" s="50" t="s">
        <v>128</v>
      </c>
      <c r="AC26" s="50">
        <v>2.22E-8</v>
      </c>
      <c r="AD26" s="50"/>
      <c r="AE26" s="50" t="s">
        <v>129</v>
      </c>
      <c r="AF26" s="50">
        <v>4.6999999999999999E-9</v>
      </c>
      <c r="AG26" s="50"/>
      <c r="AH26" s="50" t="s">
        <v>129</v>
      </c>
      <c r="AI26" s="50">
        <v>3.9500000000000003E-8</v>
      </c>
      <c r="AJ26" s="50"/>
      <c r="AK26" s="50" t="s">
        <v>129</v>
      </c>
      <c r="AL26" s="63">
        <v>1.3961357413939999E-2</v>
      </c>
      <c r="AM26" s="63">
        <v>0.12608751510707</v>
      </c>
      <c r="AN26" s="50" t="s">
        <v>128</v>
      </c>
      <c r="AO26" s="50">
        <v>1.7E-8</v>
      </c>
      <c r="AP26" s="50"/>
      <c r="AQ26" s="50" t="s">
        <v>129</v>
      </c>
      <c r="AR26" s="50">
        <v>4.3999999999999997E-9</v>
      </c>
      <c r="AS26" s="50"/>
      <c r="AT26" s="50" t="s">
        <v>129</v>
      </c>
      <c r="AU26" s="50">
        <v>4.6728999999999998E-6</v>
      </c>
      <c r="AV26" s="50" t="s">
        <v>129</v>
      </c>
      <c r="AW26" s="50">
        <v>4.73E-8</v>
      </c>
      <c r="AX26" s="50"/>
      <c r="AY26" s="50" t="s">
        <v>129</v>
      </c>
      <c r="AZ26" s="50">
        <v>7.7900000000000003E-8</v>
      </c>
      <c r="BA26" s="50"/>
      <c r="BB26" s="50" t="s">
        <v>129</v>
      </c>
      <c r="BC26" s="50">
        <v>1.6871666666666699E-6</v>
      </c>
      <c r="BD26" s="50"/>
      <c r="BE26" s="50" t="s">
        <v>128</v>
      </c>
      <c r="BF26" s="50">
        <v>2.4E-9</v>
      </c>
      <c r="BG26" s="50"/>
      <c r="BH26" s="50" t="s">
        <v>129</v>
      </c>
      <c r="BI26" s="50">
        <v>3.33333333333333E-4</v>
      </c>
      <c r="BJ26" s="50" t="s">
        <v>128</v>
      </c>
      <c r="BK26" s="50">
        <v>4.0200000000000003E-7</v>
      </c>
      <c r="BL26" s="50"/>
      <c r="BM26" s="50" t="s">
        <v>129</v>
      </c>
      <c r="BN26" s="50">
        <v>1.7149999999999999E-7</v>
      </c>
      <c r="BO26" s="50"/>
      <c r="BP26" s="50" t="s">
        <v>129</v>
      </c>
      <c r="BQ26" s="50">
        <v>5.6400000000000002E-8</v>
      </c>
      <c r="BR26" s="50"/>
      <c r="BS26" s="50" t="s">
        <v>129</v>
      </c>
      <c r="BT26" s="50"/>
      <c r="BU26" s="50"/>
      <c r="BV26" s="50"/>
      <c r="BW26" s="50"/>
      <c r="BX26" s="50"/>
      <c r="BY26" s="50"/>
      <c r="BZ26" s="50"/>
      <c r="CA26" s="50"/>
      <c r="CB26" s="50"/>
      <c r="CC26" s="50">
        <v>5.7847012950597103E-4</v>
      </c>
      <c r="CD26" s="50"/>
      <c r="CE26" s="50" t="s">
        <v>128</v>
      </c>
      <c r="CF26" s="3" t="s">
        <v>170</v>
      </c>
      <c r="CG26" s="51" t="s">
        <v>326</v>
      </c>
      <c r="CI26" s="51" t="s">
        <v>152</v>
      </c>
      <c r="CJ26" s="51" t="s">
        <v>153</v>
      </c>
      <c r="CK26" s="52">
        <v>37987</v>
      </c>
      <c r="CL26" s="51" t="s">
        <v>170</v>
      </c>
      <c r="CM26" s="51" t="s">
        <v>259</v>
      </c>
      <c r="CN26" s="52">
        <v>38108</v>
      </c>
      <c r="CO26" s="51" t="s">
        <v>130</v>
      </c>
      <c r="CP26" s="51" t="s">
        <v>138</v>
      </c>
      <c r="CQ26" s="52">
        <v>33298</v>
      </c>
      <c r="CR26" s="51" t="s">
        <v>132</v>
      </c>
      <c r="CT26" s="52">
        <v>38139</v>
      </c>
    </row>
    <row r="27" spans="1:146" s="125" customFormat="1">
      <c r="A27" s="3" t="s">
        <v>122</v>
      </c>
      <c r="B27" s="3">
        <v>130</v>
      </c>
      <c r="C27" s="3" t="s">
        <v>149</v>
      </c>
      <c r="D27" s="3" t="s">
        <v>150</v>
      </c>
      <c r="E27" s="3" t="s">
        <v>155</v>
      </c>
      <c r="F27" s="55">
        <v>1</v>
      </c>
      <c r="G27" s="3" t="s">
        <v>126</v>
      </c>
      <c r="H27" s="48">
        <v>625</v>
      </c>
      <c r="I27" s="48">
        <v>6798</v>
      </c>
      <c r="J27" s="48">
        <v>5934.9453820476201</v>
      </c>
      <c r="K27" s="48">
        <v>651.63054201760497</v>
      </c>
      <c r="L27" s="49">
        <v>1.0426088672281699</v>
      </c>
      <c r="M27" s="3" t="s">
        <v>142</v>
      </c>
      <c r="N27" s="50">
        <v>5.4999999999999999E-6</v>
      </c>
      <c r="O27" s="50">
        <v>5.0090371014287899E-5</v>
      </c>
      <c r="P27" s="50" t="s">
        <v>129</v>
      </c>
      <c r="Q27" s="50">
        <v>5.9499999999999997E-8</v>
      </c>
      <c r="R27" s="50">
        <v>5.4188674097275098E-7</v>
      </c>
      <c r="S27" s="50" t="s">
        <v>129</v>
      </c>
      <c r="T27" s="50">
        <v>5.9499999999999997E-8</v>
      </c>
      <c r="U27" s="50">
        <v>5.4188674097275098E-7</v>
      </c>
      <c r="V27" s="50" t="s">
        <v>129</v>
      </c>
      <c r="W27" s="50">
        <v>5.9499999999999997E-8</v>
      </c>
      <c r="X27" s="50">
        <v>5.4188674097275098E-7</v>
      </c>
      <c r="Y27" s="50" t="s">
        <v>129</v>
      </c>
      <c r="Z27" s="50">
        <v>5.9499999999999997E-8</v>
      </c>
      <c r="AA27" s="50">
        <v>5.4188674097275098E-7</v>
      </c>
      <c r="AB27" s="50" t="s">
        <v>129</v>
      </c>
      <c r="AC27" s="50">
        <v>7.6500000000000003E-8</v>
      </c>
      <c r="AD27" s="50">
        <v>6.9671152410782297E-7</v>
      </c>
      <c r="AE27" s="50" t="s">
        <v>129</v>
      </c>
      <c r="AF27" s="50">
        <v>7.6500000000000003E-8</v>
      </c>
      <c r="AG27" s="50">
        <v>6.9671152410782297E-7</v>
      </c>
      <c r="AH27" s="50" t="s">
        <v>129</v>
      </c>
      <c r="AI27" s="50">
        <v>5.9499999999999997E-8</v>
      </c>
      <c r="AJ27" s="50">
        <v>5.4188674097275098E-7</v>
      </c>
      <c r="AK27" s="50" t="s">
        <v>129</v>
      </c>
      <c r="AL27" s="63">
        <v>1.39580872460553E-2</v>
      </c>
      <c r="AM27" s="63">
        <v>0.12719395844394099</v>
      </c>
      <c r="AN27" s="50" t="s">
        <v>128</v>
      </c>
      <c r="AO27" s="50">
        <v>7.6500000000000003E-8</v>
      </c>
      <c r="AP27" s="50">
        <v>6.9671152410782297E-7</v>
      </c>
      <c r="AQ27" s="50" t="s">
        <v>129</v>
      </c>
      <c r="AR27" s="50">
        <v>5.9499999999999997E-8</v>
      </c>
      <c r="AS27" s="50">
        <v>5.4188674097275098E-7</v>
      </c>
      <c r="AT27" s="50" t="s">
        <v>129</v>
      </c>
      <c r="AU27" s="50">
        <v>3.7899999999999999E-7</v>
      </c>
      <c r="AV27" s="50" t="s">
        <v>129</v>
      </c>
      <c r="AW27" s="50">
        <v>5.4099999999999999E-6</v>
      </c>
      <c r="AX27" s="50">
        <v>4.9270710397690503E-5</v>
      </c>
      <c r="AY27" s="50" t="s">
        <v>129</v>
      </c>
      <c r="AZ27" s="50">
        <v>1.1000000000000001E-7</v>
      </c>
      <c r="BA27" s="50">
        <v>1.00180742028576E-6</v>
      </c>
      <c r="BB27" s="50" t="s">
        <v>129</v>
      </c>
      <c r="BC27" s="50">
        <v>4.9699999999999998E-6</v>
      </c>
      <c r="BD27" s="50">
        <v>4.5263480716547403E-5</v>
      </c>
      <c r="BE27" s="50" t="s">
        <v>129</v>
      </c>
      <c r="BF27" s="50">
        <v>5.9499999999999997E-8</v>
      </c>
      <c r="BG27" s="50">
        <v>5.4188674097275098E-7</v>
      </c>
      <c r="BH27" s="50" t="s">
        <v>129</v>
      </c>
      <c r="BI27" s="50">
        <v>2.2866666666666699E-3</v>
      </c>
      <c r="BJ27" s="50" t="s">
        <v>128</v>
      </c>
      <c r="BK27" s="50">
        <v>3.9199999999999997E-6</v>
      </c>
      <c r="BL27" s="50">
        <v>3.5700773522910703E-5</v>
      </c>
      <c r="BM27" s="50" t="s">
        <v>129</v>
      </c>
      <c r="BN27" s="50">
        <v>2.4499999999999998E-7</v>
      </c>
      <c r="BO27" s="50">
        <v>2.2312983451819202E-6</v>
      </c>
      <c r="BP27" s="50" t="s">
        <v>129</v>
      </c>
      <c r="BQ27" s="50">
        <v>6.8E-8</v>
      </c>
      <c r="BR27" s="50">
        <v>6.1929913254028703E-7</v>
      </c>
      <c r="BS27" s="50" t="s">
        <v>129</v>
      </c>
      <c r="BT27" s="50"/>
      <c r="BU27" s="50"/>
      <c r="BV27" s="50"/>
      <c r="BW27" s="50"/>
      <c r="BX27" s="50"/>
      <c r="BY27" s="50"/>
      <c r="BZ27" s="50"/>
      <c r="CA27" s="50"/>
      <c r="CB27" s="50"/>
      <c r="CC27" s="50">
        <v>1.8841862308563201E-3</v>
      </c>
      <c r="CD27" s="50">
        <v>1.7171538668625402E-2</v>
      </c>
      <c r="CE27" s="50" t="s">
        <v>128</v>
      </c>
      <c r="CF27" s="3" t="s">
        <v>152</v>
      </c>
      <c r="CG27" s="51" t="s">
        <v>153</v>
      </c>
      <c r="CH27" s="52">
        <v>39569</v>
      </c>
      <c r="CI27" s="51" t="s">
        <v>130</v>
      </c>
      <c r="CJ27" s="51" t="s">
        <v>138</v>
      </c>
      <c r="CK27" s="52">
        <v>39569</v>
      </c>
      <c r="CL27" s="51" t="s">
        <v>132</v>
      </c>
      <c r="CM27" s="51" t="s">
        <v>133</v>
      </c>
      <c r="CN27" s="52">
        <v>39569</v>
      </c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</row>
    <row r="28" spans="1:146">
      <c r="A28" s="3" t="s">
        <v>122</v>
      </c>
      <c r="B28" s="3">
        <v>1218</v>
      </c>
      <c r="C28" s="3" t="s">
        <v>227</v>
      </c>
      <c r="D28" s="3" t="s">
        <v>225</v>
      </c>
      <c r="E28" s="3" t="s">
        <v>228</v>
      </c>
      <c r="F28" s="55">
        <v>1</v>
      </c>
      <c r="G28" s="3" t="s">
        <v>126</v>
      </c>
      <c r="H28" s="48">
        <v>44</v>
      </c>
      <c r="I28" s="48">
        <v>465</v>
      </c>
      <c r="J28" s="48">
        <v>460.66119891936501</v>
      </c>
      <c r="K28" s="48">
        <v>38.413885291058897</v>
      </c>
      <c r="L28" s="49">
        <v>0.87304284752406502</v>
      </c>
      <c r="M28" s="3" t="s">
        <v>142</v>
      </c>
      <c r="N28" s="50">
        <v>5.3420926749E-6</v>
      </c>
      <c r="O28" s="50">
        <v>6.3855493758803407E-5</v>
      </c>
      <c r="P28" s="50" t="s">
        <v>129</v>
      </c>
      <c r="Q28" s="50">
        <v>5.6589964775999998E-8</v>
      </c>
      <c r="R28" s="50">
        <v>6.7643531523578802E-7</v>
      </c>
      <c r="S28" s="50" t="s">
        <v>129</v>
      </c>
      <c r="T28" s="50">
        <v>5.6589964775999998E-8</v>
      </c>
      <c r="U28" s="50">
        <v>6.7643531523578802E-7</v>
      </c>
      <c r="V28" s="50" t="s">
        <v>129</v>
      </c>
      <c r="W28" s="50">
        <v>5.6589964775999998E-8</v>
      </c>
      <c r="X28" s="50">
        <v>6.7643531523578802E-7</v>
      </c>
      <c r="Y28" s="50" t="s">
        <v>129</v>
      </c>
      <c r="Z28" s="50">
        <v>5.6589964775999998E-8</v>
      </c>
      <c r="AA28" s="50">
        <v>6.7643531523578802E-7</v>
      </c>
      <c r="AB28" s="50" t="s">
        <v>129</v>
      </c>
      <c r="AC28" s="50">
        <v>5.6589964775999998E-8</v>
      </c>
      <c r="AD28" s="50">
        <v>6.7643531523578802E-7</v>
      </c>
      <c r="AE28" s="50" t="s">
        <v>129</v>
      </c>
      <c r="AF28" s="50">
        <v>5.6589964775999998E-8</v>
      </c>
      <c r="AG28" s="50">
        <v>6.7643531523578802E-7</v>
      </c>
      <c r="AH28" s="50" t="s">
        <v>129</v>
      </c>
      <c r="AI28" s="50">
        <v>5.6589964775999998E-8</v>
      </c>
      <c r="AJ28" s="50">
        <v>6.7643531523578802E-7</v>
      </c>
      <c r="AK28" s="50" t="s">
        <v>129</v>
      </c>
      <c r="AL28" s="63">
        <v>1.1215128561328501E-2</v>
      </c>
      <c r="AM28" s="63">
        <v>0.13716961119586099</v>
      </c>
      <c r="AN28" s="50" t="s">
        <v>128</v>
      </c>
      <c r="AO28" s="50">
        <v>5.6589964775999998E-8</v>
      </c>
      <c r="AP28" s="50">
        <v>6.7643531523578802E-7</v>
      </c>
      <c r="AQ28" s="50" t="s">
        <v>129</v>
      </c>
      <c r="AR28" s="50">
        <v>5.6589964775999998E-8</v>
      </c>
      <c r="AS28" s="50">
        <v>6.7643531523578802E-7</v>
      </c>
      <c r="AT28" s="50" t="s">
        <v>129</v>
      </c>
      <c r="AU28" s="50">
        <v>9.2427363532000002E-6</v>
      </c>
      <c r="AV28" s="50" t="s">
        <v>129</v>
      </c>
      <c r="AW28" s="50">
        <v>5.2628667241999998E-6</v>
      </c>
      <c r="AX28" s="50">
        <v>6.2908484317310799E-5</v>
      </c>
      <c r="AY28" s="50" t="s">
        <v>129</v>
      </c>
      <c r="AZ28" s="50">
        <v>5.6589964775999998E-8</v>
      </c>
      <c r="BA28" s="50">
        <v>6.7643531523578802E-7</v>
      </c>
      <c r="BB28" s="50" t="s">
        <v>129</v>
      </c>
      <c r="BC28" s="50">
        <v>1.21677546504297E-5</v>
      </c>
      <c r="BD28" s="50">
        <v>1.4835336159317499E-4</v>
      </c>
      <c r="BE28" s="50" t="s">
        <v>128</v>
      </c>
      <c r="BF28" s="50">
        <v>5.6589964775999998E-8</v>
      </c>
      <c r="BG28" s="50">
        <v>6.7643531523578802E-7</v>
      </c>
      <c r="BH28" s="50" t="s">
        <v>129</v>
      </c>
      <c r="BI28" s="50">
        <v>7.6666666666666702E-4</v>
      </c>
      <c r="BJ28" s="50" t="s">
        <v>128</v>
      </c>
      <c r="BK28" s="50">
        <v>3.8620650207666703E-6</v>
      </c>
      <c r="BL28" s="50">
        <v>4.6164318711351297E-5</v>
      </c>
      <c r="BM28" s="50" t="s">
        <v>128</v>
      </c>
      <c r="BN28" s="50">
        <v>5.8108423442166702E-8</v>
      </c>
      <c r="BO28" s="50">
        <v>6.9458586667342705E-7</v>
      </c>
      <c r="BP28" s="50" t="s">
        <v>128</v>
      </c>
      <c r="BQ28" s="50">
        <v>5.6589964775999998E-8</v>
      </c>
      <c r="BR28" s="50">
        <v>6.7643531523578802E-7</v>
      </c>
      <c r="BS28" s="50" t="s">
        <v>129</v>
      </c>
      <c r="BT28" s="50"/>
      <c r="BU28" s="50"/>
      <c r="BV28" s="50"/>
      <c r="BW28" s="50"/>
      <c r="BX28" s="50"/>
      <c r="BY28" s="50"/>
      <c r="BZ28" s="50"/>
      <c r="CA28" s="50"/>
      <c r="CB28" s="50"/>
      <c r="CC28" s="50">
        <v>2.10110462438697E-3</v>
      </c>
      <c r="CD28" s="50">
        <v>2.56659642069983E-2</v>
      </c>
      <c r="CE28" s="50" t="s">
        <v>128</v>
      </c>
      <c r="CF28" s="3" t="s">
        <v>170</v>
      </c>
      <c r="CG28" s="51" t="s">
        <v>229</v>
      </c>
      <c r="CH28" s="52">
        <v>38808</v>
      </c>
      <c r="CI28" s="51" t="s">
        <v>130</v>
      </c>
      <c r="CJ28" s="51" t="s">
        <v>131</v>
      </c>
      <c r="CK28" s="52">
        <v>27303</v>
      </c>
    </row>
    <row r="29" spans="1:146">
      <c r="A29" s="3" t="s">
        <v>122</v>
      </c>
      <c r="B29" s="3">
        <v>6639</v>
      </c>
      <c r="C29" s="3" t="s">
        <v>366</v>
      </c>
      <c r="D29" s="3" t="s">
        <v>234</v>
      </c>
      <c r="E29" s="3" t="s">
        <v>158</v>
      </c>
      <c r="F29" s="55">
        <v>1</v>
      </c>
      <c r="G29" s="3" t="s">
        <v>126</v>
      </c>
      <c r="H29" s="48">
        <v>239</v>
      </c>
      <c r="I29" s="48">
        <v>2726.6</v>
      </c>
      <c r="J29" s="48">
        <v>2117.21052631579</v>
      </c>
      <c r="K29" s="48">
        <v>210.664073490177</v>
      </c>
      <c r="L29" s="49">
        <v>0.88143963803421399</v>
      </c>
      <c r="M29" s="3" t="s">
        <v>367</v>
      </c>
      <c r="N29" s="50">
        <v>3.3004177807333303E-8</v>
      </c>
      <c r="O29" s="50">
        <v>3.3169771906713998E-7</v>
      </c>
      <c r="P29" s="50" t="s">
        <v>128</v>
      </c>
      <c r="Q29" s="50">
        <v>9.60564214173333E-9</v>
      </c>
      <c r="R29" s="50">
        <v>9.6538371814255495E-8</v>
      </c>
      <c r="S29" s="50" t="s">
        <v>128</v>
      </c>
      <c r="T29" s="50">
        <v>2.4987170063333301E-8</v>
      </c>
      <c r="U29" s="50">
        <v>2.5112539886113502E-7</v>
      </c>
      <c r="V29" s="50" t="s">
        <v>128</v>
      </c>
      <c r="W29" s="50">
        <v>9.2725160789666707E-9</v>
      </c>
      <c r="X29" s="50">
        <v>9.3190397026743305E-8</v>
      </c>
      <c r="Y29" s="50" t="s">
        <v>128</v>
      </c>
      <c r="Z29" s="50">
        <v>7.9508483528666705E-9</v>
      </c>
      <c r="AA29" s="50">
        <v>7.99074068346769E-8</v>
      </c>
      <c r="AB29" s="50" t="s">
        <v>128</v>
      </c>
      <c r="AC29" s="50">
        <v>9.5324582616333294E-9</v>
      </c>
      <c r="AD29" s="50">
        <v>9.5802861108811996E-8</v>
      </c>
      <c r="AE29" s="50" t="s">
        <v>128</v>
      </c>
      <c r="AF29" s="50">
        <v>9.6419293130000005E-9</v>
      </c>
      <c r="AG29" s="50">
        <v>9.6903064187773002E-8</v>
      </c>
      <c r="AH29" s="50" t="s">
        <v>128</v>
      </c>
      <c r="AI29" s="50">
        <v>4.3011609023000001E-8</v>
      </c>
      <c r="AJ29" s="50">
        <v>4.3227414085639502E-7</v>
      </c>
      <c r="AK29" s="50" t="s">
        <v>128</v>
      </c>
      <c r="AL29" s="63">
        <v>1.3758810823933E-2</v>
      </c>
      <c r="AM29" s="63">
        <v>0.13827843838487699</v>
      </c>
      <c r="AN29" s="50" t="s">
        <v>128</v>
      </c>
      <c r="AO29" s="50">
        <v>2.4842084109333301E-8</v>
      </c>
      <c r="AP29" s="50">
        <v>2.4966725982517902E-7</v>
      </c>
      <c r="AQ29" s="50" t="s">
        <v>128</v>
      </c>
      <c r="AR29" s="50"/>
      <c r="AS29" s="50"/>
      <c r="AT29" s="50"/>
      <c r="AU29" s="50"/>
      <c r="AV29" s="50"/>
      <c r="AW29" s="50">
        <v>1.13644389349333E-7</v>
      </c>
      <c r="AX29" s="50">
        <v>1.1421458505043E-6</v>
      </c>
      <c r="AY29" s="50" t="s">
        <v>128</v>
      </c>
      <c r="AZ29" s="50">
        <v>8.9627712578333305E-8</v>
      </c>
      <c r="BA29" s="50">
        <v>9.0077407778456205E-7</v>
      </c>
      <c r="BB29" s="50" t="s">
        <v>128</v>
      </c>
      <c r="BC29" s="50">
        <v>8.2600000000000002E-5</v>
      </c>
      <c r="BD29" s="50">
        <v>8.3014434581242698E-4</v>
      </c>
      <c r="BE29" s="50" t="s">
        <v>129</v>
      </c>
      <c r="BF29" s="50">
        <v>3.3840288953666698E-9</v>
      </c>
      <c r="BG29" s="50">
        <v>3.4010078130199899E-8</v>
      </c>
      <c r="BH29" s="50" t="s">
        <v>128</v>
      </c>
      <c r="BI29" s="50">
        <v>1.9599999999999999E-4</v>
      </c>
      <c r="BJ29" s="50" t="s">
        <v>128</v>
      </c>
      <c r="BK29" s="50">
        <v>2.8046789618333299E-7</v>
      </c>
      <c r="BL29" s="50">
        <v>2.8187510677784602E-6</v>
      </c>
      <c r="BM29" s="50" t="s">
        <v>128</v>
      </c>
      <c r="BN29" s="50">
        <v>4.7466612958999999E-7</v>
      </c>
      <c r="BO29" s="50">
        <v>4.7704770414988799E-6</v>
      </c>
      <c r="BP29" s="50" t="s">
        <v>128</v>
      </c>
      <c r="BQ29" s="50">
        <v>7.0058867211666704E-8</v>
      </c>
      <c r="BR29" s="50">
        <v>7.0410378316935505E-7</v>
      </c>
      <c r="BS29" s="50" t="s">
        <v>128</v>
      </c>
      <c r="BT29" s="50"/>
      <c r="BU29" s="50"/>
      <c r="BV29" s="50"/>
      <c r="BW29" s="50"/>
      <c r="BX29" s="50"/>
      <c r="BY29" s="50"/>
      <c r="BZ29" s="50"/>
      <c r="CA29" s="50"/>
      <c r="CB29" s="50"/>
      <c r="CC29" s="50">
        <v>9.6803685638377002E-4</v>
      </c>
      <c r="CD29" s="50">
        <v>9.7289385334748592E-3</v>
      </c>
      <c r="CE29" s="50" t="s">
        <v>128</v>
      </c>
      <c r="CF29" s="3" t="s">
        <v>130</v>
      </c>
      <c r="CG29" s="51" t="s">
        <v>138</v>
      </c>
      <c r="CH29" s="52">
        <v>29587</v>
      </c>
      <c r="CI29" s="51" t="s">
        <v>132</v>
      </c>
      <c r="CJ29" s="51" t="s">
        <v>133</v>
      </c>
      <c r="CK29" s="52">
        <v>29587</v>
      </c>
    </row>
    <row r="30" spans="1:146">
      <c r="A30" s="3" t="s">
        <v>122</v>
      </c>
      <c r="B30" s="3">
        <v>3295</v>
      </c>
      <c r="C30" s="3" t="s">
        <v>298</v>
      </c>
      <c r="D30" s="3" t="s">
        <v>150</v>
      </c>
      <c r="E30" s="3" t="s">
        <v>299</v>
      </c>
      <c r="F30" s="55">
        <v>1</v>
      </c>
      <c r="G30" s="3" t="s">
        <v>126</v>
      </c>
      <c r="H30" s="48">
        <v>103</v>
      </c>
      <c r="I30" s="48">
        <v>1048</v>
      </c>
      <c r="J30" s="48">
        <v>1022.2666666666699</v>
      </c>
      <c r="K30" s="48">
        <v>98.01</v>
      </c>
      <c r="L30" s="49">
        <v>0.95155339805825201</v>
      </c>
      <c r="M30" s="3" t="s">
        <v>142</v>
      </c>
      <c r="N30" s="50">
        <v>6.1943637054999996E-6</v>
      </c>
      <c r="O30" s="50"/>
      <c r="P30" s="50" t="s">
        <v>129</v>
      </c>
      <c r="Q30" s="50">
        <v>4.4725285439000003E-6</v>
      </c>
      <c r="R30" s="50"/>
      <c r="S30" s="50" t="s">
        <v>129</v>
      </c>
      <c r="T30" s="50">
        <v>5.0376304771E-6</v>
      </c>
      <c r="U30" s="50"/>
      <c r="V30" s="50" t="s">
        <v>129</v>
      </c>
      <c r="W30" s="50">
        <v>3.6438663427999998E-6</v>
      </c>
      <c r="X30" s="50"/>
      <c r="Y30" s="50" t="s">
        <v>129</v>
      </c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63">
        <v>1.32860688343898E-2</v>
      </c>
      <c r="AM30" s="63">
        <v>0.13856746593437899</v>
      </c>
      <c r="AN30" s="50" t="s">
        <v>128</v>
      </c>
      <c r="AO30" s="50">
        <v>3.6867247163000001E-6</v>
      </c>
      <c r="AP30" s="50"/>
      <c r="AQ30" s="50" t="s">
        <v>129</v>
      </c>
      <c r="AR30" s="50"/>
      <c r="AS30" s="50"/>
      <c r="AT30" s="50"/>
      <c r="AU30" s="50">
        <v>1.0804821176E-5</v>
      </c>
      <c r="AV30" s="50" t="s">
        <v>129</v>
      </c>
      <c r="AW30" s="50">
        <v>6.0937050617000001E-6</v>
      </c>
      <c r="AX30" s="50"/>
      <c r="AY30" s="50" t="s">
        <v>129</v>
      </c>
      <c r="AZ30" s="50">
        <v>5.1919162822000003E-6</v>
      </c>
      <c r="BA30" s="50"/>
      <c r="BB30" s="50" t="s">
        <v>129</v>
      </c>
      <c r="BC30" s="50">
        <v>9.7599999999999997E-6</v>
      </c>
      <c r="BD30" s="50"/>
      <c r="BE30" s="50" t="s">
        <v>129</v>
      </c>
      <c r="BF30" s="50"/>
      <c r="BG30" s="50"/>
      <c r="BH30" s="50"/>
      <c r="BI30" s="50">
        <v>1.48E-3</v>
      </c>
      <c r="BJ30" s="50" t="s">
        <v>129</v>
      </c>
      <c r="BK30" s="50">
        <v>4.4096573993999999E-6</v>
      </c>
      <c r="BL30" s="50"/>
      <c r="BM30" s="50" t="s">
        <v>129</v>
      </c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>
        <v>2.56298563797394E-3</v>
      </c>
      <c r="CD30" s="50">
        <v>2.6743175985432799E-2</v>
      </c>
      <c r="CE30" s="50" t="s">
        <v>128</v>
      </c>
      <c r="CF30" s="3" t="s">
        <v>130</v>
      </c>
      <c r="CG30" s="51" t="s">
        <v>292</v>
      </c>
      <c r="CH30" s="52">
        <v>25508</v>
      </c>
    </row>
    <row r="31" spans="1:146">
      <c r="A31" s="3" t="s">
        <v>122</v>
      </c>
      <c r="B31" s="3">
        <v>1626</v>
      </c>
      <c r="C31" s="3" t="s">
        <v>242</v>
      </c>
      <c r="D31" s="3" t="s">
        <v>243</v>
      </c>
      <c r="E31" s="3" t="s">
        <v>198</v>
      </c>
      <c r="F31" s="55">
        <v>1</v>
      </c>
      <c r="G31" s="3" t="s">
        <v>126</v>
      </c>
      <c r="H31" s="48">
        <v>81.418999999999997</v>
      </c>
      <c r="I31" s="48">
        <v>981</v>
      </c>
      <c r="J31" s="48">
        <v>399.74678253920598</v>
      </c>
      <c r="K31" s="48">
        <v>43.923555291154997</v>
      </c>
      <c r="L31" s="49">
        <v>0.53947549455477195</v>
      </c>
      <c r="M31" s="3" t="s">
        <v>142</v>
      </c>
      <c r="N31" s="50">
        <v>5.4920953336333302E-9</v>
      </c>
      <c r="O31" s="50">
        <v>5.00848648004362E-8</v>
      </c>
      <c r="P31" s="50" t="s">
        <v>128</v>
      </c>
      <c r="Q31" s="50">
        <v>1.42926915013333E-9</v>
      </c>
      <c r="R31" s="50">
        <v>1.30341423080333E-8</v>
      </c>
      <c r="S31" s="50" t="s">
        <v>128</v>
      </c>
      <c r="T31" s="50">
        <v>1.3187492338999999E-9</v>
      </c>
      <c r="U31" s="50">
        <v>1.20262619406981E-8</v>
      </c>
      <c r="V31" s="50" t="s">
        <v>129</v>
      </c>
      <c r="W31" s="50">
        <v>1.13220831247667E-9</v>
      </c>
      <c r="X31" s="50">
        <v>1.03251121496482E-8</v>
      </c>
      <c r="Y31" s="50" t="s">
        <v>128</v>
      </c>
      <c r="Z31" s="50">
        <v>1.31040022573333E-9</v>
      </c>
      <c r="AA31" s="50">
        <v>1.19501236146417E-8</v>
      </c>
      <c r="AB31" s="50" t="s">
        <v>128</v>
      </c>
      <c r="AC31" s="50">
        <v>2.52723069153333E-9</v>
      </c>
      <c r="AD31" s="50">
        <v>2.30469428907788E-8</v>
      </c>
      <c r="AE31" s="50" t="s">
        <v>128</v>
      </c>
      <c r="AF31" s="50">
        <v>2.1336186972666701E-9</v>
      </c>
      <c r="AG31" s="50">
        <v>1.9457419708989001E-8</v>
      </c>
      <c r="AH31" s="50" t="s">
        <v>128</v>
      </c>
      <c r="AI31" s="50">
        <v>1.06003953974667E-9</v>
      </c>
      <c r="AJ31" s="50">
        <v>9.6669729504140108E-9</v>
      </c>
      <c r="AK31" s="50" t="s">
        <v>128</v>
      </c>
      <c r="AL31" s="63">
        <v>1.5813312620443901E-2</v>
      </c>
      <c r="AM31" s="63">
        <v>0.14253706412144901</v>
      </c>
      <c r="AN31" s="50" t="s">
        <v>128</v>
      </c>
      <c r="AO31" s="50">
        <v>2.90634438273333E-9</v>
      </c>
      <c r="AP31" s="50">
        <v>2.6504249585996799E-8</v>
      </c>
      <c r="AQ31" s="50" t="s">
        <v>128</v>
      </c>
      <c r="AR31" s="50">
        <v>1.1900907720999999E-9</v>
      </c>
      <c r="AS31" s="50">
        <v>1.0852968093225499E-8</v>
      </c>
      <c r="AT31" s="50" t="s">
        <v>129</v>
      </c>
      <c r="AU31" s="50">
        <v>1.0962541980999999E-6</v>
      </c>
      <c r="AV31" s="50" t="s">
        <v>129</v>
      </c>
      <c r="AW31" s="50">
        <v>7.4458535584333303E-9</v>
      </c>
      <c r="AX31" s="50">
        <v>6.7902056709432603E-8</v>
      </c>
      <c r="AY31" s="50" t="s">
        <v>128</v>
      </c>
      <c r="AZ31" s="50">
        <v>2.9900056822E-9</v>
      </c>
      <c r="BA31" s="50">
        <v>2.7267194257979601E-8</v>
      </c>
      <c r="BB31" s="50" t="s">
        <v>128</v>
      </c>
      <c r="BC31" s="50">
        <v>1.39737124704245E-5</v>
      </c>
      <c r="BD31" s="50">
        <v>1.2476575502250799E-4</v>
      </c>
      <c r="BE31" s="50" t="s">
        <v>128</v>
      </c>
      <c r="BF31" s="50">
        <v>1.6365013141E-9</v>
      </c>
      <c r="BG31" s="50">
        <v>1.49239847605142E-8</v>
      </c>
      <c r="BH31" s="50" t="s">
        <v>129</v>
      </c>
      <c r="BI31" s="50">
        <v>2.7324703247666698E-4</v>
      </c>
      <c r="BJ31" s="50" t="s">
        <v>128</v>
      </c>
      <c r="BK31" s="50">
        <v>1.3827795888466699E-7</v>
      </c>
      <c r="BL31" s="50">
        <v>1.26101832814273E-6</v>
      </c>
      <c r="BM31" s="50" t="s">
        <v>128</v>
      </c>
      <c r="BN31" s="50">
        <v>1.70815096606667E-8</v>
      </c>
      <c r="BO31" s="50">
        <v>1.5577389866170701E-7</v>
      </c>
      <c r="BP31" s="50" t="s">
        <v>128</v>
      </c>
      <c r="BQ31" s="50">
        <v>1.5075022457333299E-8</v>
      </c>
      <c r="BR31" s="50">
        <v>1.3747584769974901E-7</v>
      </c>
      <c r="BS31" s="50" t="s">
        <v>128</v>
      </c>
      <c r="BT31" s="50"/>
      <c r="BU31" s="50"/>
      <c r="BV31" s="50"/>
      <c r="BW31" s="50"/>
      <c r="BX31" s="50"/>
      <c r="BY31" s="50"/>
      <c r="BZ31" s="50"/>
      <c r="CA31" s="50"/>
      <c r="CB31" s="50"/>
      <c r="CC31" s="50">
        <v>6.82033129825546E-4</v>
      </c>
      <c r="CD31" s="50">
        <v>6.1879969471302001E-3</v>
      </c>
      <c r="CE31" s="50" t="s">
        <v>128</v>
      </c>
      <c r="CF31" s="3" t="s">
        <v>152</v>
      </c>
      <c r="CG31" s="51" t="s">
        <v>178</v>
      </c>
      <c r="CH31" s="52">
        <v>34182</v>
      </c>
      <c r="CI31" s="51" t="s">
        <v>130</v>
      </c>
      <c r="CJ31" s="51" t="s">
        <v>138</v>
      </c>
      <c r="CK31" s="52">
        <v>30864</v>
      </c>
    </row>
    <row r="32" spans="1:146">
      <c r="A32" s="3" t="s">
        <v>122</v>
      </c>
      <c r="B32" s="3">
        <v>7253</v>
      </c>
      <c r="C32" s="3" t="s">
        <v>377</v>
      </c>
      <c r="D32" s="3" t="s">
        <v>270</v>
      </c>
      <c r="E32" s="3" t="s">
        <v>378</v>
      </c>
      <c r="F32" s="55">
        <v>1</v>
      </c>
      <c r="G32" s="3" t="s">
        <v>126</v>
      </c>
      <c r="H32" s="48">
        <v>53.3</v>
      </c>
      <c r="I32" s="48">
        <v>553</v>
      </c>
      <c r="J32" s="48">
        <v>518.61468253968201</v>
      </c>
      <c r="K32" s="48">
        <v>48.968434054195903</v>
      </c>
      <c r="L32" s="49">
        <v>0.91873234623256905</v>
      </c>
      <c r="M32" s="3" t="s">
        <v>142</v>
      </c>
      <c r="N32" s="50">
        <v>2.061E-7</v>
      </c>
      <c r="O32" s="50">
        <v>2.1827630010208599E-6</v>
      </c>
      <c r="P32" s="50" t="s">
        <v>129</v>
      </c>
      <c r="Q32" s="50">
        <v>3.99133333333333E-7</v>
      </c>
      <c r="R32" s="50">
        <v>4.22713960443534E-6</v>
      </c>
      <c r="S32" s="50" t="s">
        <v>128</v>
      </c>
      <c r="T32" s="50">
        <v>1.984E-7</v>
      </c>
      <c r="U32" s="50">
        <v>2.1012138738599601E-6</v>
      </c>
      <c r="V32" s="50" t="s">
        <v>129</v>
      </c>
      <c r="W32" s="50">
        <v>1.2870000000000001E-7</v>
      </c>
      <c r="X32" s="50">
        <v>1.36303541111783E-6</v>
      </c>
      <c r="Y32" s="50" t="s">
        <v>129</v>
      </c>
      <c r="Z32" s="50">
        <v>3.6090000000000001E-7</v>
      </c>
      <c r="AA32" s="50">
        <v>3.8222181808269099E-6</v>
      </c>
      <c r="AB32" s="50" t="s">
        <v>129</v>
      </c>
      <c r="AC32" s="50">
        <v>1.0330000000000001E-6</v>
      </c>
      <c r="AD32" s="50">
        <v>1.0940291994442201E-5</v>
      </c>
      <c r="AE32" s="50" t="s">
        <v>129</v>
      </c>
      <c r="AF32" s="50">
        <v>1.924E-7</v>
      </c>
      <c r="AG32" s="50">
        <v>2.0376690994488701E-6</v>
      </c>
      <c r="AH32" s="50" t="s">
        <v>129</v>
      </c>
      <c r="AI32" s="50">
        <v>1.4699999999999999E-6</v>
      </c>
      <c r="AJ32" s="50">
        <v>1.5568469730716401E-5</v>
      </c>
      <c r="AK32" s="50" t="s">
        <v>129</v>
      </c>
      <c r="AL32" s="63">
        <v>1.50621605927249E-2</v>
      </c>
      <c r="AM32" s="63">
        <v>0.15952026616804599</v>
      </c>
      <c r="AN32" s="50" t="s">
        <v>128</v>
      </c>
      <c r="AO32" s="50">
        <v>1.038E-7</v>
      </c>
      <c r="AP32" s="50">
        <v>1.09932459731181E-6</v>
      </c>
      <c r="AQ32" s="50" t="s">
        <v>129</v>
      </c>
      <c r="AR32" s="50">
        <v>1.3379999999999999E-7</v>
      </c>
      <c r="AS32" s="50">
        <v>1.4170484693672501E-6</v>
      </c>
      <c r="AT32" s="50" t="s">
        <v>129</v>
      </c>
      <c r="AU32" s="50">
        <v>3.8330000000000001E-10</v>
      </c>
      <c r="AV32" s="50" t="s">
        <v>129</v>
      </c>
      <c r="AW32" s="50">
        <v>3.89E-7</v>
      </c>
      <c r="AX32" s="50">
        <v>4.1198195409855102E-6</v>
      </c>
      <c r="AY32" s="50" t="s">
        <v>129</v>
      </c>
      <c r="AZ32" s="50">
        <v>4.9279999999999997E-7</v>
      </c>
      <c r="BA32" s="50">
        <v>5.2191441382973199E-6</v>
      </c>
      <c r="BB32" s="50" t="s">
        <v>129</v>
      </c>
      <c r="BC32" s="50">
        <v>1.46E-6</v>
      </c>
      <c r="BD32" s="50">
        <v>1.5462561773364601E-5</v>
      </c>
      <c r="BE32" s="50" t="s">
        <v>129</v>
      </c>
      <c r="BF32" s="50">
        <v>9.0929999999999994E-8</v>
      </c>
      <c r="BG32" s="50">
        <v>9.6302105620003093E-7</v>
      </c>
      <c r="BH32" s="50" t="s">
        <v>129</v>
      </c>
      <c r="BI32" s="50">
        <v>7.2666666666666702E-4</v>
      </c>
      <c r="BJ32" s="50" t="s">
        <v>128</v>
      </c>
      <c r="BK32" s="50">
        <v>9.0899999999999994E-6</v>
      </c>
      <c r="BL32" s="50">
        <v>9.6270333232797596E-5</v>
      </c>
      <c r="BM32" s="50" t="s">
        <v>129</v>
      </c>
      <c r="BN32" s="50">
        <v>1.753E-6</v>
      </c>
      <c r="BO32" s="50">
        <v>1.8565664923772701E-5</v>
      </c>
      <c r="BP32" s="50" t="s">
        <v>129</v>
      </c>
      <c r="BQ32" s="50">
        <v>1.232E-6</v>
      </c>
      <c r="BR32" s="50">
        <v>1.3047860345743301E-5</v>
      </c>
      <c r="BS32" s="50" t="s">
        <v>129</v>
      </c>
      <c r="BT32" s="50"/>
      <c r="BU32" s="50"/>
      <c r="BV32" s="50"/>
      <c r="BW32" s="50"/>
      <c r="BX32" s="50"/>
      <c r="BY32" s="50"/>
      <c r="BZ32" s="50"/>
      <c r="CA32" s="50"/>
      <c r="CB32" s="50"/>
      <c r="CC32" s="50">
        <v>5.8281500229652198E-3</v>
      </c>
      <c r="CD32" s="50">
        <v>6.1724746407216501E-2</v>
      </c>
      <c r="CE32" s="50" t="s">
        <v>128</v>
      </c>
      <c r="CF32" s="3" t="s">
        <v>130</v>
      </c>
      <c r="CG32" s="51" t="s">
        <v>268</v>
      </c>
      <c r="CH32" s="52">
        <v>26451</v>
      </c>
    </row>
    <row r="33" spans="1:146">
      <c r="A33" s="3" t="s">
        <v>122</v>
      </c>
      <c r="B33" s="3">
        <v>2840</v>
      </c>
      <c r="C33" s="3" t="s">
        <v>274</v>
      </c>
      <c r="D33" s="3" t="s">
        <v>270</v>
      </c>
      <c r="E33" s="3" t="s">
        <v>275</v>
      </c>
      <c r="F33" s="55">
        <v>1</v>
      </c>
      <c r="G33" s="3" t="s">
        <v>126</v>
      </c>
      <c r="H33" s="48">
        <v>165</v>
      </c>
      <c r="I33" s="48">
        <v>1862</v>
      </c>
      <c r="J33" s="48">
        <v>975.41228721019297</v>
      </c>
      <c r="K33" s="48">
        <v>92.1</v>
      </c>
      <c r="L33" s="49">
        <v>0.558181818181818</v>
      </c>
      <c r="M33" s="3" t="s">
        <v>142</v>
      </c>
      <c r="N33" s="50">
        <v>2.9356421809E-6</v>
      </c>
      <c r="O33" s="50"/>
      <c r="P33" s="50" t="s">
        <v>129</v>
      </c>
      <c r="Q33" s="50">
        <v>1.2835598536000001E-6</v>
      </c>
      <c r="R33" s="50"/>
      <c r="S33" s="50" t="s">
        <v>129</v>
      </c>
      <c r="T33" s="50">
        <v>7.2549035203000003E-7</v>
      </c>
      <c r="U33" s="50"/>
      <c r="V33" s="50" t="s">
        <v>129</v>
      </c>
      <c r="W33" s="50">
        <v>7.2549035203000003E-7</v>
      </c>
      <c r="X33" s="50"/>
      <c r="Y33" s="50" t="s">
        <v>129</v>
      </c>
      <c r="Z33" s="50">
        <v>5.0226255140000002E-7</v>
      </c>
      <c r="AA33" s="50"/>
      <c r="AB33" s="50" t="s">
        <v>129</v>
      </c>
      <c r="AC33" s="50">
        <v>5.0226255140000002E-7</v>
      </c>
      <c r="AD33" s="50"/>
      <c r="AE33" s="50" t="s">
        <v>129</v>
      </c>
      <c r="AF33" s="50">
        <v>1.0045251028E-6</v>
      </c>
      <c r="AG33" s="50"/>
      <c r="AH33" s="50" t="s">
        <v>129</v>
      </c>
      <c r="AI33" s="50">
        <v>1.2835598536000001E-6</v>
      </c>
      <c r="AJ33" s="50"/>
      <c r="AK33" s="50" t="s">
        <v>129</v>
      </c>
      <c r="AL33" s="63">
        <v>1.56167816914752E-2</v>
      </c>
      <c r="AM33" s="63">
        <v>0.165394144935332</v>
      </c>
      <c r="AN33" s="50" t="s">
        <v>128</v>
      </c>
      <c r="AO33" s="50">
        <v>1.1998494284E-6</v>
      </c>
      <c r="AP33" s="50"/>
      <c r="AQ33" s="50" t="s">
        <v>129</v>
      </c>
      <c r="AR33" s="50">
        <v>1.6742085047E-6</v>
      </c>
      <c r="AS33" s="50"/>
      <c r="AT33" s="50" t="s">
        <v>129</v>
      </c>
      <c r="AU33" s="50">
        <v>5.9376648087000002E-5</v>
      </c>
      <c r="AV33" s="50" t="s">
        <v>129</v>
      </c>
      <c r="AW33" s="50">
        <v>1.4678210904000001E-6</v>
      </c>
      <c r="AX33" s="50"/>
      <c r="AY33" s="50" t="s">
        <v>129</v>
      </c>
      <c r="AZ33" s="50">
        <v>2.5113127570000001E-7</v>
      </c>
      <c r="BA33" s="50"/>
      <c r="BB33" s="50" t="s">
        <v>129</v>
      </c>
      <c r="BC33" s="50">
        <v>3.32366666666667E-5</v>
      </c>
      <c r="BD33" s="50"/>
      <c r="BE33" s="50" t="s">
        <v>128</v>
      </c>
      <c r="BF33" s="50">
        <v>2.0304858417999998E-6</v>
      </c>
      <c r="BG33" s="50"/>
      <c r="BH33" s="50" t="s">
        <v>129</v>
      </c>
      <c r="BI33" s="50">
        <v>1E-4</v>
      </c>
      <c r="BJ33" s="50" t="s">
        <v>128</v>
      </c>
      <c r="BK33" s="50">
        <v>3.3484170094000001E-6</v>
      </c>
      <c r="BL33" s="50"/>
      <c r="BM33" s="50" t="s">
        <v>129</v>
      </c>
      <c r="BN33" s="50">
        <v>1.0519384481E-6</v>
      </c>
      <c r="BO33" s="50"/>
      <c r="BP33" s="50" t="s">
        <v>129</v>
      </c>
      <c r="BQ33" s="50">
        <v>2.3159884315000002E-6</v>
      </c>
      <c r="BR33" s="50"/>
      <c r="BS33" s="50" t="s">
        <v>129</v>
      </c>
      <c r="BT33" s="50">
        <v>5.4639834143077398E-4</v>
      </c>
      <c r="BU33" s="50">
        <v>5.7867932241351498E-3</v>
      </c>
      <c r="BV33" s="50" t="s">
        <v>128</v>
      </c>
      <c r="BW33" s="50"/>
      <c r="BX33" s="50"/>
      <c r="BY33" s="50"/>
      <c r="BZ33" s="50"/>
      <c r="CA33" s="50"/>
      <c r="CB33" s="50"/>
      <c r="CC33" s="50"/>
      <c r="CD33" s="50"/>
      <c r="CE33" s="50"/>
      <c r="CF33" s="3" t="s">
        <v>130</v>
      </c>
      <c r="CG33" s="51" t="s">
        <v>138</v>
      </c>
      <c r="CH33" s="52">
        <v>28126</v>
      </c>
    </row>
    <row r="34" spans="1:146">
      <c r="A34" s="3" t="s">
        <v>122</v>
      </c>
      <c r="B34" s="3">
        <v>7030</v>
      </c>
      <c r="C34" s="3" t="s">
        <v>371</v>
      </c>
      <c r="D34" s="3" t="s">
        <v>147</v>
      </c>
      <c r="E34" s="3" t="s">
        <v>228</v>
      </c>
      <c r="F34" s="55">
        <v>1</v>
      </c>
      <c r="G34" s="3" t="s">
        <v>177</v>
      </c>
      <c r="H34" s="48">
        <v>172</v>
      </c>
      <c r="I34" s="48">
        <v>1717</v>
      </c>
      <c r="J34" s="48">
        <v>1390.07301587302</v>
      </c>
      <c r="K34" s="48">
        <v>158.82342931960599</v>
      </c>
      <c r="L34" s="49">
        <v>0.92339203092794098</v>
      </c>
      <c r="M34" s="3" t="s">
        <v>127</v>
      </c>
      <c r="N34" s="50">
        <v>4.9242966868326704E-9</v>
      </c>
      <c r="O34" s="50">
        <v>4.3099006083946798E-8</v>
      </c>
      <c r="P34" s="50" t="s">
        <v>129</v>
      </c>
      <c r="Q34" s="50">
        <v>3.73052779305505E-9</v>
      </c>
      <c r="R34" s="50">
        <v>3.2650762184808199E-8</v>
      </c>
      <c r="S34" s="50" t="s">
        <v>129</v>
      </c>
      <c r="T34" s="50">
        <v>3.5440014034022999E-9</v>
      </c>
      <c r="U34" s="50">
        <v>3.1018224075567798E-8</v>
      </c>
      <c r="V34" s="50" t="s">
        <v>129</v>
      </c>
      <c r="W34" s="50">
        <v>3.1336433461662501E-9</v>
      </c>
      <c r="X34" s="50">
        <v>2.7426640235238899E-8</v>
      </c>
      <c r="Y34" s="50" t="s">
        <v>129</v>
      </c>
      <c r="Z34" s="50">
        <v>2.3502325096246799E-9</v>
      </c>
      <c r="AA34" s="50">
        <v>2.05699801764291E-8</v>
      </c>
      <c r="AB34" s="50" t="s">
        <v>129</v>
      </c>
      <c r="AC34" s="50">
        <v>5.0362125206243203E-9</v>
      </c>
      <c r="AD34" s="50">
        <v>4.4078528949491001E-8</v>
      </c>
      <c r="AE34" s="50" t="s">
        <v>129</v>
      </c>
      <c r="AF34" s="50">
        <v>6.9526779931401103E-9</v>
      </c>
      <c r="AG34" s="50">
        <v>6.0852042470821796E-8</v>
      </c>
      <c r="AH34" s="50" t="s">
        <v>129</v>
      </c>
      <c r="AI34" s="50">
        <v>3.2119844298204E-8</v>
      </c>
      <c r="AJ34" s="50">
        <v>2.8112306241119798E-7</v>
      </c>
      <c r="AK34" s="50" t="s">
        <v>129</v>
      </c>
      <c r="AL34" s="63">
        <v>1.92588097371654E-2</v>
      </c>
      <c r="AM34" s="63">
        <v>0.16855920973468999</v>
      </c>
      <c r="AN34" s="50" t="s">
        <v>128</v>
      </c>
      <c r="AO34" s="50">
        <v>3.6932225151245001E-9</v>
      </c>
      <c r="AP34" s="50">
        <v>3.23242545629601E-8</v>
      </c>
      <c r="AQ34" s="50" t="s">
        <v>129</v>
      </c>
      <c r="AR34" s="50">
        <v>2.9098116785829399E-9</v>
      </c>
      <c r="AS34" s="50">
        <v>2.54675945041504E-8</v>
      </c>
      <c r="AT34" s="50" t="s">
        <v>129</v>
      </c>
      <c r="AU34" s="50">
        <v>1.5134361853362401E-7</v>
      </c>
      <c r="AV34" s="50" t="s">
        <v>129</v>
      </c>
      <c r="AW34" s="50">
        <v>2.0070239526636201E-8</v>
      </c>
      <c r="AX34" s="50">
        <v>1.7566110055426799E-7</v>
      </c>
      <c r="AY34" s="50" t="s">
        <v>129</v>
      </c>
      <c r="AZ34" s="50">
        <v>1.0445477820554199E-8</v>
      </c>
      <c r="BA34" s="50">
        <v>9.1422134117463398E-8</v>
      </c>
      <c r="BB34" s="50" t="s">
        <v>129</v>
      </c>
      <c r="BC34" s="50">
        <v>4.69333333333333E-5</v>
      </c>
      <c r="BD34" s="50">
        <v>4.1077541576283399E-4</v>
      </c>
      <c r="BE34" s="50" t="s">
        <v>128</v>
      </c>
      <c r="BF34" s="50">
        <v>2.12640084204138E-9</v>
      </c>
      <c r="BG34" s="50">
        <v>1.86109344453407E-8</v>
      </c>
      <c r="BH34" s="50" t="s">
        <v>129</v>
      </c>
      <c r="BI34" s="50">
        <v>1.1367E-3</v>
      </c>
      <c r="BJ34" s="50" t="s">
        <v>128</v>
      </c>
      <c r="BK34" s="50">
        <v>2.6934410665857502E-7</v>
      </c>
      <c r="BL34" s="50">
        <v>2.3573850297431502E-6</v>
      </c>
      <c r="BM34" s="50" t="s">
        <v>129</v>
      </c>
      <c r="BN34" s="50">
        <v>5.33465474406873E-8</v>
      </c>
      <c r="BO34" s="50">
        <v>4.6690589924275699E-7</v>
      </c>
      <c r="BP34" s="50" t="s">
        <v>129</v>
      </c>
      <c r="BQ34" s="50">
        <v>3.1858707352690203E-8</v>
      </c>
      <c r="BR34" s="50">
        <v>2.7883750905826199E-7</v>
      </c>
      <c r="BS34" s="50" t="s">
        <v>129</v>
      </c>
      <c r="BT34" s="50"/>
      <c r="BU34" s="50"/>
      <c r="BV34" s="50"/>
      <c r="BW34" s="50"/>
      <c r="BX34" s="50"/>
      <c r="BY34" s="50"/>
      <c r="BZ34" s="50"/>
      <c r="CA34" s="50"/>
      <c r="CB34" s="50"/>
      <c r="CC34" s="50">
        <v>4.7177116651648497E-3</v>
      </c>
      <c r="CD34" s="50">
        <v>4.12909084667741E-2</v>
      </c>
      <c r="CE34" s="50" t="s">
        <v>128</v>
      </c>
      <c r="CF34" s="3" t="s">
        <v>130</v>
      </c>
      <c r="CG34" s="51" t="s">
        <v>237</v>
      </c>
      <c r="CH34" s="52">
        <v>33086</v>
      </c>
    </row>
    <row r="35" spans="1:146">
      <c r="A35" s="3" t="s">
        <v>122</v>
      </c>
      <c r="B35" s="3">
        <v>527</v>
      </c>
      <c r="C35" s="3" t="s">
        <v>175</v>
      </c>
      <c r="D35" s="3" t="s">
        <v>176</v>
      </c>
      <c r="E35" s="3" t="s">
        <v>125</v>
      </c>
      <c r="F35" s="55">
        <v>1</v>
      </c>
      <c r="G35" s="3" t="s">
        <v>177</v>
      </c>
      <c r="H35" s="48">
        <v>110</v>
      </c>
      <c r="I35" s="48">
        <v>1032</v>
      </c>
      <c r="J35" s="48">
        <v>1224.7709556</v>
      </c>
      <c r="K35" s="48">
        <v>106.01990312</v>
      </c>
      <c r="L35" s="49">
        <v>0.96381730109090902</v>
      </c>
      <c r="M35" s="3" t="s">
        <v>142</v>
      </c>
      <c r="N35" s="50">
        <v>2.2411561865436299E-6</v>
      </c>
      <c r="O35" s="50"/>
      <c r="P35" s="50" t="s">
        <v>129</v>
      </c>
      <c r="Q35" s="50">
        <v>8.0314516870898599E-7</v>
      </c>
      <c r="R35" s="50"/>
      <c r="S35" s="50" t="s">
        <v>129</v>
      </c>
      <c r="T35" s="50">
        <v>8.0308096684480205E-7</v>
      </c>
      <c r="U35" s="50"/>
      <c r="V35" s="50" t="s">
        <v>129</v>
      </c>
      <c r="W35" s="50">
        <v>8.0308096684480205E-7</v>
      </c>
      <c r="X35" s="50"/>
      <c r="Y35" s="50" t="s">
        <v>129</v>
      </c>
      <c r="Z35" s="50">
        <v>1.5501330290260099E-6</v>
      </c>
      <c r="AA35" s="50"/>
      <c r="AB35" s="50" t="s">
        <v>129</v>
      </c>
      <c r="AC35" s="50">
        <v>7.50766135967096E-7</v>
      </c>
      <c r="AD35" s="50"/>
      <c r="AE35" s="50" t="s">
        <v>129</v>
      </c>
      <c r="AF35" s="50">
        <v>1.12057809327182E-6</v>
      </c>
      <c r="AG35" s="50"/>
      <c r="AH35" s="50" t="s">
        <v>129</v>
      </c>
      <c r="AI35" s="50">
        <v>8.5910987150839296E-7</v>
      </c>
      <c r="AJ35" s="50"/>
      <c r="AK35" s="50" t="s">
        <v>129</v>
      </c>
      <c r="AL35" s="63">
        <v>1.48975586114036E-2</v>
      </c>
      <c r="AM35" s="63">
        <v>0.172100676945004</v>
      </c>
      <c r="AN35" s="50" t="s">
        <v>128</v>
      </c>
      <c r="AO35" s="50">
        <v>4.5395161709638298E-7</v>
      </c>
      <c r="AP35" s="50"/>
      <c r="AQ35" s="50" t="s">
        <v>129</v>
      </c>
      <c r="AR35" s="50">
        <v>1.12057809327182E-6</v>
      </c>
      <c r="AS35" s="50"/>
      <c r="AT35" s="50" t="s">
        <v>129</v>
      </c>
      <c r="AU35" s="50">
        <v>9.6572762834992398E-6</v>
      </c>
      <c r="AV35" s="50" t="s">
        <v>129</v>
      </c>
      <c r="AW35" s="50">
        <v>8.0308096684480205E-7</v>
      </c>
      <c r="AX35" s="50"/>
      <c r="AY35" s="50" t="s">
        <v>129</v>
      </c>
      <c r="AZ35" s="50">
        <v>4.8558384041778703E-7</v>
      </c>
      <c r="BA35" s="50"/>
      <c r="BB35" s="50" t="s">
        <v>129</v>
      </c>
      <c r="BC35" s="50">
        <v>3.6366377288720502E-6</v>
      </c>
      <c r="BD35" s="50">
        <v>4.20114349785838E-5</v>
      </c>
      <c r="BE35" s="50" t="s">
        <v>128</v>
      </c>
      <c r="BF35" s="50">
        <v>8.5910987150839296E-7</v>
      </c>
      <c r="BG35" s="50"/>
      <c r="BH35" s="50" t="s">
        <v>129</v>
      </c>
      <c r="BI35" s="50">
        <v>8.0000000000000007E-5</v>
      </c>
      <c r="BJ35" s="50" t="s">
        <v>128</v>
      </c>
      <c r="BK35" s="50">
        <v>2.2411561865436299E-6</v>
      </c>
      <c r="BL35" s="50"/>
      <c r="BM35" s="50" t="s">
        <v>129</v>
      </c>
      <c r="BN35" s="50">
        <v>8.0308096684480205E-7</v>
      </c>
      <c r="BO35" s="50"/>
      <c r="BP35" s="50" t="s">
        <v>129</v>
      </c>
      <c r="BQ35" s="50">
        <v>2.2411561865436299E-6</v>
      </c>
      <c r="BR35" s="50"/>
      <c r="BS35" s="50" t="s">
        <v>129</v>
      </c>
      <c r="BT35" s="50"/>
      <c r="BU35" s="50"/>
      <c r="BV35" s="50"/>
      <c r="BW35" s="50"/>
      <c r="BX35" s="50"/>
      <c r="BY35" s="50"/>
      <c r="BZ35" s="50"/>
      <c r="CA35" s="50"/>
      <c r="CB35" s="50"/>
      <c r="CC35" s="50">
        <v>4.3321288283163601E-4</v>
      </c>
      <c r="CD35" s="50">
        <v>5.0045938627521899E-3</v>
      </c>
      <c r="CE35" s="50" t="s">
        <v>128</v>
      </c>
      <c r="CF35" s="3" t="s">
        <v>152</v>
      </c>
      <c r="CG35" s="51" t="s">
        <v>178</v>
      </c>
      <c r="CH35" s="52">
        <v>38899</v>
      </c>
      <c r="CI35" s="51" t="s">
        <v>130</v>
      </c>
      <c r="CJ35" s="51" t="s">
        <v>179</v>
      </c>
      <c r="CK35" s="52">
        <v>31929</v>
      </c>
    </row>
    <row r="36" spans="1:146">
      <c r="A36" s="3" t="s">
        <v>122</v>
      </c>
      <c r="B36" s="3">
        <v>6096</v>
      </c>
      <c r="C36" s="3" t="s">
        <v>348</v>
      </c>
      <c r="D36" s="3" t="s">
        <v>135</v>
      </c>
      <c r="E36" s="3" t="s">
        <v>349</v>
      </c>
      <c r="F36" s="55">
        <v>1</v>
      </c>
      <c r="G36" s="3" t="s">
        <v>126</v>
      </c>
      <c r="H36" s="48"/>
      <c r="I36" s="48"/>
      <c r="J36" s="48">
        <v>5964.5591666666696</v>
      </c>
      <c r="K36" s="48">
        <v>675.244362764784</v>
      </c>
      <c r="L36" s="49"/>
      <c r="M36" s="3" t="s">
        <v>142</v>
      </c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63">
        <v>2.1247641068863801E-2</v>
      </c>
      <c r="AM36" s="63">
        <v>0.18775310302262699</v>
      </c>
      <c r="AN36" s="50" t="s">
        <v>128</v>
      </c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>
        <v>3.2562229429329198E-6</v>
      </c>
      <c r="BD36" s="50">
        <v>2.86876492527978E-5</v>
      </c>
      <c r="BE36" s="50" t="s">
        <v>128</v>
      </c>
      <c r="BF36" s="50"/>
      <c r="BG36" s="50"/>
      <c r="BH36" s="50"/>
      <c r="BI36" s="50">
        <v>2.3333333333333301E-4</v>
      </c>
      <c r="BJ36" s="50" t="s">
        <v>128</v>
      </c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>
        <v>3.59484884003884E-3</v>
      </c>
      <c r="CD36" s="50">
        <v>3.18248878991714E-2</v>
      </c>
      <c r="CE36" s="50" t="s">
        <v>128</v>
      </c>
      <c r="CF36" s="3" t="s">
        <v>152</v>
      </c>
      <c r="CG36" s="51" t="s">
        <v>153</v>
      </c>
      <c r="CH36" s="52">
        <v>39934</v>
      </c>
      <c r="CI36" s="51" t="s">
        <v>170</v>
      </c>
      <c r="CJ36" s="51" t="s">
        <v>185</v>
      </c>
      <c r="CK36" s="52">
        <v>39934</v>
      </c>
      <c r="CL36" s="51" t="s">
        <v>132</v>
      </c>
      <c r="CM36" s="51" t="s">
        <v>159</v>
      </c>
      <c r="CN36" s="52">
        <v>39934</v>
      </c>
      <c r="CO36" s="51" t="s">
        <v>130</v>
      </c>
      <c r="CP36" s="51" t="s">
        <v>186</v>
      </c>
      <c r="CQ36" s="52">
        <v>39934</v>
      </c>
    </row>
    <row r="37" spans="1:146">
      <c r="A37" s="3" t="s">
        <v>122</v>
      </c>
      <c r="B37" s="3">
        <v>6071</v>
      </c>
      <c r="C37" s="3" t="s">
        <v>338</v>
      </c>
      <c r="D37" s="3" t="s">
        <v>234</v>
      </c>
      <c r="E37" s="3" t="s">
        <v>339</v>
      </c>
      <c r="F37" s="55">
        <v>1</v>
      </c>
      <c r="G37" s="3" t="s">
        <v>126</v>
      </c>
      <c r="H37" s="48">
        <v>547</v>
      </c>
      <c r="I37" s="48">
        <v>5602</v>
      </c>
      <c r="J37" s="48">
        <v>5086.8666666666704</v>
      </c>
      <c r="K37" s="48">
        <v>545</v>
      </c>
      <c r="L37" s="49">
        <v>0.99634369287020097</v>
      </c>
      <c r="M37" s="3" t="s">
        <v>142</v>
      </c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63">
        <v>2.0984634052692599E-2</v>
      </c>
      <c r="AM37" s="63">
        <v>0.19626141860464999</v>
      </c>
      <c r="AN37" s="50" t="s">
        <v>128</v>
      </c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>
        <v>1.2999999999999999E-3</v>
      </c>
      <c r="BJ37" s="50" t="s">
        <v>129</v>
      </c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>
        <v>4.9904494258516598E-4</v>
      </c>
      <c r="CD37" s="50">
        <v>4.6524070882349904E-3</v>
      </c>
      <c r="CE37" s="50" t="s">
        <v>128</v>
      </c>
      <c r="CF37" s="3" t="s">
        <v>152</v>
      </c>
      <c r="CG37" s="51" t="s">
        <v>153</v>
      </c>
      <c r="CH37" s="52">
        <v>37591</v>
      </c>
      <c r="CI37" s="51" t="s">
        <v>170</v>
      </c>
      <c r="CJ37" s="51" t="s">
        <v>340</v>
      </c>
      <c r="CK37" s="52">
        <v>39630</v>
      </c>
      <c r="CL37" s="51" t="s">
        <v>130</v>
      </c>
      <c r="CM37" s="51" t="s">
        <v>138</v>
      </c>
      <c r="CN37" s="52">
        <v>33117</v>
      </c>
      <c r="CO37" s="51" t="s">
        <v>170</v>
      </c>
      <c r="CP37" s="51" t="s">
        <v>340</v>
      </c>
      <c r="CQ37" s="52">
        <v>39630</v>
      </c>
      <c r="CR37" s="51" t="s">
        <v>132</v>
      </c>
      <c r="CS37" s="51" t="s">
        <v>133</v>
      </c>
      <c r="CT37" s="52">
        <v>33208</v>
      </c>
    </row>
    <row r="38" spans="1:146">
      <c r="A38" s="3" t="s">
        <v>122</v>
      </c>
      <c r="B38" s="3">
        <v>298</v>
      </c>
      <c r="C38" s="3" t="s">
        <v>166</v>
      </c>
      <c r="D38" s="3" t="s">
        <v>147</v>
      </c>
      <c r="E38" s="3" t="s">
        <v>167</v>
      </c>
      <c r="F38" s="55">
        <v>1</v>
      </c>
      <c r="G38" s="3" t="s">
        <v>126</v>
      </c>
      <c r="H38" s="48">
        <v>890</v>
      </c>
      <c r="I38" s="48">
        <v>9061</v>
      </c>
      <c r="J38" s="48">
        <v>8663.75</v>
      </c>
      <c r="K38" s="48">
        <v>886.97442428203499</v>
      </c>
      <c r="L38" s="49">
        <v>0.99660047672138696</v>
      </c>
      <c r="M38" s="3" t="s">
        <v>168</v>
      </c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63">
        <v>2.0666666666666701E-2</v>
      </c>
      <c r="AM38" s="63">
        <v>0.20201453087811599</v>
      </c>
      <c r="AN38" s="50" t="s">
        <v>128</v>
      </c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>
        <v>6.3333333333333305E-5</v>
      </c>
      <c r="BD38" s="50">
        <v>6.1907678817487105E-4</v>
      </c>
      <c r="BE38" s="50" t="s">
        <v>128</v>
      </c>
      <c r="BF38" s="50"/>
      <c r="BG38" s="50"/>
      <c r="BH38" s="50"/>
      <c r="BI38" s="50">
        <v>2.66666666666667E-4</v>
      </c>
      <c r="BJ38" s="50" t="s">
        <v>128</v>
      </c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>
        <v>1.04728693137965E-4</v>
      </c>
      <c r="CD38" s="50">
        <v>1.0207210283852399E-3</v>
      </c>
      <c r="CE38" s="50" t="s">
        <v>128</v>
      </c>
      <c r="CF38" s="3" t="s">
        <v>130</v>
      </c>
      <c r="CG38" s="51" t="s">
        <v>138</v>
      </c>
      <c r="CH38" s="52">
        <v>31382</v>
      </c>
      <c r="CI38" s="51" t="s">
        <v>132</v>
      </c>
      <c r="CJ38" s="51" t="s">
        <v>133</v>
      </c>
      <c r="CK38" s="52">
        <v>31382</v>
      </c>
    </row>
    <row r="39" spans="1:146">
      <c r="A39" s="3" t="s">
        <v>122</v>
      </c>
      <c r="B39" s="3">
        <v>113</v>
      </c>
      <c r="C39" s="3" t="s">
        <v>139</v>
      </c>
      <c r="D39" s="3" t="s">
        <v>140</v>
      </c>
      <c r="E39" s="3" t="s">
        <v>145</v>
      </c>
      <c r="F39" s="55">
        <v>1</v>
      </c>
      <c r="G39" s="3" t="s">
        <v>126</v>
      </c>
      <c r="H39" s="48">
        <v>425</v>
      </c>
      <c r="I39" s="48">
        <v>4268</v>
      </c>
      <c r="J39" s="48">
        <v>4058.75714285714</v>
      </c>
      <c r="K39" s="48">
        <v>409.99077909780499</v>
      </c>
      <c r="L39" s="49">
        <v>0.96468418611248197</v>
      </c>
      <c r="M39" s="3" t="s">
        <v>142</v>
      </c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63">
        <v>2.10484005621429E-2</v>
      </c>
      <c r="AM39" s="63">
        <v>0.208371384145047</v>
      </c>
      <c r="AN39" s="50" t="s">
        <v>128</v>
      </c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3" t="s">
        <v>130</v>
      </c>
      <c r="CG39" s="51" t="s">
        <v>143</v>
      </c>
      <c r="CH39" s="52">
        <v>39448</v>
      </c>
      <c r="CI39" s="51" t="s">
        <v>132</v>
      </c>
      <c r="CJ39" s="51" t="s">
        <v>144</v>
      </c>
      <c r="CK39" s="52">
        <v>39448</v>
      </c>
    </row>
    <row r="40" spans="1:146">
      <c r="A40" s="3" t="s">
        <v>122</v>
      </c>
      <c r="B40" s="3">
        <v>10673</v>
      </c>
      <c r="C40" s="3" t="s">
        <v>423</v>
      </c>
      <c r="D40" s="3" t="s">
        <v>424</v>
      </c>
      <c r="E40" s="3" t="s">
        <v>189</v>
      </c>
      <c r="F40" s="55">
        <v>1</v>
      </c>
      <c r="G40" s="3" t="s">
        <v>177</v>
      </c>
      <c r="H40" s="48">
        <v>203</v>
      </c>
      <c r="I40" s="48">
        <v>944.2</v>
      </c>
      <c r="J40" s="48">
        <v>1536.1165644</v>
      </c>
      <c r="K40" s="48">
        <v>197.887174436365</v>
      </c>
      <c r="L40" s="49">
        <v>0.97481366717421203</v>
      </c>
      <c r="M40" s="3" t="s">
        <v>142</v>
      </c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63">
        <v>2.8543632005981E-2</v>
      </c>
      <c r="AM40" s="63">
        <v>0.22231321763991199</v>
      </c>
      <c r="AN40" s="50" t="s">
        <v>128</v>
      </c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>
        <v>4.4356549198E-6</v>
      </c>
      <c r="BD40" s="50">
        <v>3.4306589900317897E-5</v>
      </c>
      <c r="BE40" s="50" t="s">
        <v>129</v>
      </c>
      <c r="BF40" s="50"/>
      <c r="BG40" s="50"/>
      <c r="BH40" s="50"/>
      <c r="BI40" s="50">
        <v>3.0985106699000001E-4</v>
      </c>
      <c r="BJ40" s="50" t="s">
        <v>128</v>
      </c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>
        <v>5.4263843069821398E-4</v>
      </c>
      <c r="CD40" s="50">
        <v>4.2612953244148804E-3</v>
      </c>
      <c r="CE40" s="50" t="s">
        <v>128</v>
      </c>
      <c r="CF40" s="3" t="s">
        <v>152</v>
      </c>
      <c r="CG40" s="51" t="s">
        <v>178</v>
      </c>
      <c r="CI40" s="51" t="s">
        <v>130</v>
      </c>
      <c r="CJ40" s="51" t="s">
        <v>143</v>
      </c>
    </row>
    <row r="41" spans="1:146">
      <c r="A41" s="3" t="s">
        <v>122</v>
      </c>
      <c r="B41" s="3">
        <v>3942</v>
      </c>
      <c r="C41" s="3" t="s">
        <v>309</v>
      </c>
      <c r="D41" s="3" t="s">
        <v>310</v>
      </c>
      <c r="E41" s="3" t="s">
        <v>312</v>
      </c>
      <c r="F41" s="55">
        <v>1</v>
      </c>
      <c r="G41" s="3" t="s">
        <v>126</v>
      </c>
      <c r="H41" s="48">
        <v>81</v>
      </c>
      <c r="I41" s="48">
        <v>643</v>
      </c>
      <c r="J41" s="48">
        <v>746</v>
      </c>
      <c r="K41" s="48">
        <v>60.264936816583401</v>
      </c>
      <c r="L41" s="49">
        <v>0.74401156563683302</v>
      </c>
      <c r="M41" s="3" t="s">
        <v>142</v>
      </c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63">
        <v>1.8045208231201398E-2</v>
      </c>
      <c r="AM41" s="63">
        <v>0.224362089007938</v>
      </c>
      <c r="AN41" s="50" t="s">
        <v>128</v>
      </c>
      <c r="AO41" s="50"/>
      <c r="AP41" s="50"/>
      <c r="AQ41" s="50"/>
      <c r="AR41" s="50"/>
      <c r="AS41" s="50"/>
      <c r="AT41" s="50"/>
      <c r="AU41" s="50"/>
      <c r="AV41" s="50"/>
      <c r="AW41" s="50">
        <v>9.5099999999999998E-8</v>
      </c>
      <c r="AX41" s="50">
        <v>1.17514541666667E-6</v>
      </c>
      <c r="AY41" s="50" t="s">
        <v>128</v>
      </c>
      <c r="AZ41" s="50"/>
      <c r="BA41" s="50"/>
      <c r="BB41" s="50"/>
      <c r="BC41" s="50">
        <v>9.4633333333333299E-4</v>
      </c>
      <c r="BD41" s="50">
        <v>1.1693788425925901E-2</v>
      </c>
      <c r="BE41" s="50" t="s">
        <v>128</v>
      </c>
      <c r="BF41" s="50"/>
      <c r="BG41" s="50"/>
      <c r="BH41" s="50"/>
      <c r="BI41" s="50">
        <v>2.47666666666667E-3</v>
      </c>
      <c r="BJ41" s="50" t="s">
        <v>128</v>
      </c>
      <c r="BK41" s="50">
        <v>5.5347999999999999E-5</v>
      </c>
      <c r="BL41" s="50">
        <v>6.8393216111111105E-4</v>
      </c>
      <c r="BM41" s="50" t="s">
        <v>128</v>
      </c>
      <c r="BN41" s="50">
        <v>1.70666666666667E-7</v>
      </c>
      <c r="BO41" s="50">
        <v>2.10891851851852E-6</v>
      </c>
      <c r="BP41" s="50" t="s">
        <v>128</v>
      </c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>
        <v>8.6858139558844904E-4</v>
      </c>
      <c r="CD41" s="50">
        <v>1.07993620184831E-2</v>
      </c>
      <c r="CE41" s="50" t="s">
        <v>128</v>
      </c>
      <c r="CF41" s="3" t="s">
        <v>130</v>
      </c>
      <c r="CG41" s="51" t="s">
        <v>138</v>
      </c>
    </row>
    <row r="42" spans="1:146">
      <c r="A42" s="3" t="s">
        <v>122</v>
      </c>
      <c r="B42" s="3">
        <v>6085</v>
      </c>
      <c r="C42" s="3" t="s">
        <v>344</v>
      </c>
      <c r="D42" s="3" t="s">
        <v>214</v>
      </c>
      <c r="E42" s="3" t="s">
        <v>345</v>
      </c>
      <c r="F42" s="55">
        <v>1</v>
      </c>
      <c r="G42" s="3" t="s">
        <v>126</v>
      </c>
      <c r="H42" s="48">
        <v>468</v>
      </c>
      <c r="I42" s="48">
        <v>4650</v>
      </c>
      <c r="J42" s="48">
        <v>4433.5833333333303</v>
      </c>
      <c r="K42" s="48">
        <v>384.47389305295599</v>
      </c>
      <c r="L42" s="49">
        <v>0.82152541250631705</v>
      </c>
      <c r="M42" s="3" t="s">
        <v>137</v>
      </c>
      <c r="N42" s="50">
        <v>7.6510000000000002E-8</v>
      </c>
      <c r="O42" s="50">
        <v>8.8492141165722996E-7</v>
      </c>
      <c r="P42" s="50" t="s">
        <v>129</v>
      </c>
      <c r="Q42" s="50">
        <v>7.9339999999999994E-8</v>
      </c>
      <c r="R42" s="50">
        <v>9.1765344139177402E-7</v>
      </c>
      <c r="S42" s="50" t="s">
        <v>129</v>
      </c>
      <c r="T42" s="50">
        <v>9.2089999999999999E-8</v>
      </c>
      <c r="U42" s="50">
        <v>1.0651210665209E-6</v>
      </c>
      <c r="V42" s="50" t="s">
        <v>129</v>
      </c>
      <c r="W42" s="50">
        <v>8.6420000000000002E-8</v>
      </c>
      <c r="X42" s="50">
        <v>9.9954134616936104E-7</v>
      </c>
      <c r="Y42" s="50" t="s">
        <v>129</v>
      </c>
      <c r="Z42" s="50">
        <v>1.077E-7</v>
      </c>
      <c r="AA42" s="50">
        <v>1.2456677040319401E-6</v>
      </c>
      <c r="AB42" s="50" t="s">
        <v>129</v>
      </c>
      <c r="AC42" s="50">
        <v>1.1619999999999999E-7</v>
      </c>
      <c r="AD42" s="50">
        <v>1.34397945411802E-6</v>
      </c>
      <c r="AE42" s="50" t="s">
        <v>129</v>
      </c>
      <c r="AF42" s="50">
        <v>9.0670000000000004E-8</v>
      </c>
      <c r="AG42" s="50">
        <v>1.0486972212124001E-6</v>
      </c>
      <c r="AH42" s="50" t="s">
        <v>129</v>
      </c>
      <c r="AI42" s="50">
        <v>1.388E-7</v>
      </c>
      <c r="AJ42" s="50">
        <v>1.6053730484645601E-6</v>
      </c>
      <c r="AK42" s="50" t="s">
        <v>129</v>
      </c>
      <c r="AL42" s="63">
        <v>2.0074227953452602E-2</v>
      </c>
      <c r="AM42" s="63">
        <v>0.22767586268619</v>
      </c>
      <c r="AN42" s="50" t="s">
        <v>128</v>
      </c>
      <c r="AO42" s="50">
        <v>8.7839999999999998E-8</v>
      </c>
      <c r="AP42" s="50">
        <v>1.0159651914778599E-6</v>
      </c>
      <c r="AQ42" s="50" t="s">
        <v>129</v>
      </c>
      <c r="AR42" s="50">
        <v>8.6420000000000002E-8</v>
      </c>
      <c r="AS42" s="50">
        <v>9.9954134616936104E-7</v>
      </c>
      <c r="AT42" s="50" t="s">
        <v>129</v>
      </c>
      <c r="AU42" s="50"/>
      <c r="AV42" s="50"/>
      <c r="AW42" s="50">
        <v>1.02E-7</v>
      </c>
      <c r="AX42" s="50">
        <v>1.1797410010330299E-6</v>
      </c>
      <c r="AY42" s="50" t="s">
        <v>129</v>
      </c>
      <c r="AZ42" s="50">
        <v>8.6420000000000002E-8</v>
      </c>
      <c r="BA42" s="50">
        <v>9.9954134616936104E-7</v>
      </c>
      <c r="BB42" s="50" t="s">
        <v>129</v>
      </c>
      <c r="BC42" s="50">
        <v>3.9503211922456598E-6</v>
      </c>
      <c r="BD42" s="50">
        <v>4.4949866899643798E-5</v>
      </c>
      <c r="BE42" s="50" t="s">
        <v>129</v>
      </c>
      <c r="BF42" s="50">
        <v>8.6420000000000002E-8</v>
      </c>
      <c r="BG42" s="50">
        <v>9.9954134616936104E-7</v>
      </c>
      <c r="BH42" s="50" t="s">
        <v>129</v>
      </c>
      <c r="BI42" s="50"/>
      <c r="BJ42" s="50"/>
      <c r="BK42" s="50">
        <v>8.6420000000000002E-8</v>
      </c>
      <c r="BL42" s="50">
        <v>9.9954134616936104E-7</v>
      </c>
      <c r="BM42" s="50" t="s">
        <v>129</v>
      </c>
      <c r="BN42" s="50">
        <v>8.6420000000000002E-8</v>
      </c>
      <c r="BO42" s="50">
        <v>9.9954134616936104E-7</v>
      </c>
      <c r="BP42" s="50" t="s">
        <v>129</v>
      </c>
      <c r="BQ42" s="50">
        <v>9.7759999999999997E-8</v>
      </c>
      <c r="BR42" s="50">
        <v>1.13070078687245E-6</v>
      </c>
      <c r="BS42" s="50" t="s">
        <v>129</v>
      </c>
      <c r="BT42" s="50"/>
      <c r="BU42" s="50"/>
      <c r="BV42" s="50"/>
      <c r="BW42" s="50"/>
      <c r="BX42" s="50"/>
      <c r="BY42" s="50"/>
      <c r="BZ42" s="50"/>
      <c r="CA42" s="50"/>
      <c r="CB42" s="50"/>
      <c r="CC42" s="50">
        <v>2.2169262999262501E-2</v>
      </c>
      <c r="CD42" s="50">
        <v>0.251601648590347</v>
      </c>
      <c r="CE42" s="50" t="s">
        <v>128</v>
      </c>
      <c r="CF42" s="3" t="s">
        <v>152</v>
      </c>
      <c r="CG42" s="3" t="s">
        <v>153</v>
      </c>
      <c r="CH42" s="127">
        <v>38108</v>
      </c>
      <c r="CI42" s="3" t="s">
        <v>130</v>
      </c>
      <c r="CJ42" s="3" t="s">
        <v>138</v>
      </c>
      <c r="CK42" s="127">
        <v>33025</v>
      </c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</row>
    <row r="43" spans="1:146">
      <c r="A43" s="3" t="s">
        <v>122</v>
      </c>
      <c r="B43" s="3">
        <v>10673</v>
      </c>
      <c r="C43" s="3" t="s">
        <v>423</v>
      </c>
      <c r="D43" s="3" t="s">
        <v>424</v>
      </c>
      <c r="E43" s="3" t="s">
        <v>125</v>
      </c>
      <c r="F43" s="55">
        <v>1</v>
      </c>
      <c r="G43" s="3" t="s">
        <v>177</v>
      </c>
      <c r="H43" s="48">
        <v>203</v>
      </c>
      <c r="I43" s="48">
        <v>1021.4</v>
      </c>
      <c r="J43" s="48">
        <v>1455.0969058999999</v>
      </c>
      <c r="K43" s="48">
        <v>198.30365757303599</v>
      </c>
      <c r="L43" s="49">
        <v>0.97686530824155604</v>
      </c>
      <c r="M43" s="3" t="s">
        <v>142</v>
      </c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63">
        <v>3.12073167611908E-2</v>
      </c>
      <c r="AM43" s="63">
        <v>0.23046269464789201</v>
      </c>
      <c r="AN43" s="50" t="s">
        <v>128</v>
      </c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>
        <v>2.4819932833999999E-6</v>
      </c>
      <c r="BD43" s="50">
        <v>1.80911567912333E-5</v>
      </c>
      <c r="BE43" s="50" t="s">
        <v>129</v>
      </c>
      <c r="BF43" s="50"/>
      <c r="BG43" s="50"/>
      <c r="BH43" s="50"/>
      <c r="BI43" s="50">
        <v>1.95333333333333E-4</v>
      </c>
      <c r="BJ43" s="50" t="s">
        <v>128</v>
      </c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>
        <v>4.4778381653944499E-4</v>
      </c>
      <c r="CD43" s="50">
        <v>3.30767914333007E-3</v>
      </c>
      <c r="CE43" s="50" t="s">
        <v>128</v>
      </c>
      <c r="CF43" s="3" t="s">
        <v>152</v>
      </c>
      <c r="CG43" s="51" t="s">
        <v>178</v>
      </c>
      <c r="CI43" s="51" t="s">
        <v>130</v>
      </c>
      <c r="CJ43" s="51" t="s">
        <v>143</v>
      </c>
    </row>
    <row r="44" spans="1:146">
      <c r="A44" s="3" t="s">
        <v>122</v>
      </c>
      <c r="B44" s="3">
        <v>298</v>
      </c>
      <c r="C44" s="3" t="s">
        <v>166</v>
      </c>
      <c r="D44" s="3" t="s">
        <v>147</v>
      </c>
      <c r="E44" s="3" t="s">
        <v>169</v>
      </c>
      <c r="F44" s="55">
        <v>1</v>
      </c>
      <c r="G44" s="3" t="s">
        <v>126</v>
      </c>
      <c r="H44" s="48">
        <v>913</v>
      </c>
      <c r="I44" s="48">
        <v>9061</v>
      </c>
      <c r="J44" s="48">
        <v>8702</v>
      </c>
      <c r="K44" s="48">
        <v>909.00132970582104</v>
      </c>
      <c r="L44" s="49">
        <v>0.99562029540615704</v>
      </c>
      <c r="M44" s="3" t="s">
        <v>168</v>
      </c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63">
        <v>2.5000000000000001E-2</v>
      </c>
      <c r="AM44" s="63">
        <v>0.239328582798009</v>
      </c>
      <c r="AN44" s="50" t="s">
        <v>128</v>
      </c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>
        <v>6.0000000000000002E-5</v>
      </c>
      <c r="BD44" s="50">
        <v>5.7438859871522204E-4</v>
      </c>
      <c r="BE44" s="50" t="s">
        <v>128</v>
      </c>
      <c r="BF44" s="50"/>
      <c r="BG44" s="50"/>
      <c r="BH44" s="50"/>
      <c r="BI44" s="50">
        <v>1.3333333333333299E-5</v>
      </c>
      <c r="BJ44" s="50" t="s">
        <v>128</v>
      </c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3" t="s">
        <v>170</v>
      </c>
      <c r="CG44" s="51" t="s">
        <v>171</v>
      </c>
      <c r="CH44" s="52">
        <v>39692</v>
      </c>
      <c r="CI44" s="51" t="s">
        <v>130</v>
      </c>
      <c r="CJ44" s="51" t="s">
        <v>138</v>
      </c>
      <c r="CK44" s="52">
        <v>31747</v>
      </c>
      <c r="CL44" s="51" t="s">
        <v>132</v>
      </c>
      <c r="CM44" s="51" t="s">
        <v>133</v>
      </c>
      <c r="CN44" s="52">
        <v>31747</v>
      </c>
    </row>
    <row r="45" spans="1:146">
      <c r="A45" s="3" t="s">
        <v>122</v>
      </c>
      <c r="B45" s="3">
        <v>10676</v>
      </c>
      <c r="C45" s="3" t="s">
        <v>428</v>
      </c>
      <c r="D45" s="3" t="s">
        <v>277</v>
      </c>
      <c r="E45" s="3" t="s">
        <v>222</v>
      </c>
      <c r="F45" s="55">
        <v>1</v>
      </c>
      <c r="G45" s="3" t="s">
        <v>126</v>
      </c>
      <c r="H45" s="48">
        <v>135</v>
      </c>
      <c r="I45" s="48">
        <v>550</v>
      </c>
      <c r="J45" s="48">
        <v>481.60250391333301</v>
      </c>
      <c r="K45" s="48">
        <v>45.473684504509201</v>
      </c>
      <c r="L45" s="49">
        <v>0.336842107440809</v>
      </c>
      <c r="M45" s="3" t="s">
        <v>142</v>
      </c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63">
        <v>2.3901515513383601E-2</v>
      </c>
      <c r="AM45" s="63">
        <v>0.25313606856351201</v>
      </c>
      <c r="AN45" s="50" t="s">
        <v>128</v>
      </c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>
        <v>5.6610424660000002E-6</v>
      </c>
      <c r="BD45" s="50">
        <v>5.99549444055928E-5</v>
      </c>
      <c r="BE45" s="50" t="s">
        <v>129</v>
      </c>
      <c r="BF45" s="50"/>
      <c r="BG45" s="50"/>
      <c r="BH45" s="50"/>
      <c r="BI45" s="50">
        <v>5.2000313646000003E-3</v>
      </c>
      <c r="BJ45" s="50" t="s">
        <v>128</v>
      </c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>
        <v>3.11149351190168E-2</v>
      </c>
      <c r="CD45" s="50">
        <v>0.32953192215892402</v>
      </c>
      <c r="CE45" s="50" t="s">
        <v>128</v>
      </c>
      <c r="CF45" s="3" t="s">
        <v>152</v>
      </c>
      <c r="CG45" s="51" t="s">
        <v>178</v>
      </c>
      <c r="CI45" s="51" t="s">
        <v>130</v>
      </c>
      <c r="CJ45" s="51" t="s">
        <v>138</v>
      </c>
      <c r="CL45" s="51" t="s">
        <v>132</v>
      </c>
    </row>
    <row r="46" spans="1:146">
      <c r="A46" s="3" t="s">
        <v>122</v>
      </c>
      <c r="B46" s="3">
        <v>10566</v>
      </c>
      <c r="C46" s="3" t="s">
        <v>411</v>
      </c>
      <c r="D46" s="3" t="s">
        <v>390</v>
      </c>
      <c r="E46" s="3" t="s">
        <v>413</v>
      </c>
      <c r="F46" s="55">
        <v>1</v>
      </c>
      <c r="G46" s="3" t="s">
        <v>126</v>
      </c>
      <c r="H46" s="48">
        <v>285</v>
      </c>
      <c r="I46" s="48">
        <v>1387</v>
      </c>
      <c r="J46" s="48">
        <v>1072.0999999999999</v>
      </c>
      <c r="K46" s="48">
        <v>77</v>
      </c>
      <c r="L46" s="49">
        <v>0.27017543859649101</v>
      </c>
      <c r="M46" s="3" t="s">
        <v>142</v>
      </c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63">
        <v>1.8754423501470399E-2</v>
      </c>
      <c r="AM46" s="63">
        <v>0.26112490176527797</v>
      </c>
      <c r="AN46" s="50" t="s">
        <v>128</v>
      </c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>
        <v>7.6228492347607501E-7</v>
      </c>
      <c r="BD46" s="50">
        <v>1.0613580083879199E-5</v>
      </c>
      <c r="BE46" s="50" t="s">
        <v>128</v>
      </c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>
        <v>6.0752040995488705E-4</v>
      </c>
      <c r="CD46" s="50">
        <v>8.4587354741900503E-3</v>
      </c>
      <c r="CE46" s="50" t="s">
        <v>128</v>
      </c>
      <c r="CF46" s="3" t="s">
        <v>152</v>
      </c>
      <c r="CG46" s="51" t="s">
        <v>153</v>
      </c>
      <c r="CH46" s="52">
        <v>34394</v>
      </c>
      <c r="CI46" s="51" t="s">
        <v>132</v>
      </c>
      <c r="CJ46" s="51" t="s">
        <v>159</v>
      </c>
      <c r="CK46" s="52">
        <v>34394</v>
      </c>
      <c r="CL46" s="51" t="s">
        <v>130</v>
      </c>
      <c r="CM46" s="51" t="s">
        <v>237</v>
      </c>
      <c r="CN46" s="52">
        <v>34394</v>
      </c>
    </row>
    <row r="47" spans="1:146">
      <c r="A47" s="3" t="s">
        <v>122</v>
      </c>
      <c r="B47" s="3">
        <v>2554</v>
      </c>
      <c r="C47" s="3" t="s">
        <v>258</v>
      </c>
      <c r="D47" s="3" t="s">
        <v>257</v>
      </c>
      <c r="E47" s="3" t="s">
        <v>222</v>
      </c>
      <c r="F47" s="55">
        <v>1</v>
      </c>
      <c r="G47" s="3" t="s">
        <v>126</v>
      </c>
      <c r="H47" s="48">
        <v>195</v>
      </c>
      <c r="I47" s="48">
        <v>1836</v>
      </c>
      <c r="J47" s="48">
        <v>1724.86666666667</v>
      </c>
      <c r="K47" s="48">
        <v>593.97666666666703</v>
      </c>
      <c r="L47" s="49">
        <v>3.0460341880341901</v>
      </c>
      <c r="M47" s="56" t="s">
        <v>142</v>
      </c>
      <c r="N47" s="50">
        <v>3.26183471768285E-8</v>
      </c>
      <c r="O47" s="50">
        <v>9.4706580450166394E-8</v>
      </c>
      <c r="P47" s="50" t="s">
        <v>128</v>
      </c>
      <c r="Q47" s="50">
        <v>3.26183471768285E-8</v>
      </c>
      <c r="R47" s="50">
        <v>9.4706580450166394E-8</v>
      </c>
      <c r="S47" s="50" t="s">
        <v>128</v>
      </c>
      <c r="T47" s="50">
        <v>3.26183471768285E-8</v>
      </c>
      <c r="U47" s="50">
        <v>9.4706580450166394E-8</v>
      </c>
      <c r="V47" s="50" t="s">
        <v>128</v>
      </c>
      <c r="W47" s="50">
        <v>3.26183471768285E-8</v>
      </c>
      <c r="X47" s="50">
        <v>9.4706580450166394E-8</v>
      </c>
      <c r="Y47" s="50" t="s">
        <v>128</v>
      </c>
      <c r="Z47" s="50">
        <v>3.26183471768285E-8</v>
      </c>
      <c r="AA47" s="50">
        <v>9.4706580450166394E-8</v>
      </c>
      <c r="AB47" s="50" t="s">
        <v>128</v>
      </c>
      <c r="AC47" s="50">
        <v>3.26183471768285E-8</v>
      </c>
      <c r="AD47" s="50">
        <v>9.4706580450166394E-8</v>
      </c>
      <c r="AE47" s="50" t="s">
        <v>128</v>
      </c>
      <c r="AF47" s="50">
        <v>2.1745564784552301E-8</v>
      </c>
      <c r="AG47" s="50">
        <v>6.3137720300110903E-8</v>
      </c>
      <c r="AH47" s="50" t="s">
        <v>128</v>
      </c>
      <c r="AI47" s="50">
        <v>3.26183471768285E-8</v>
      </c>
      <c r="AJ47" s="50">
        <v>9.4706580450166394E-8</v>
      </c>
      <c r="AK47" s="50" t="s">
        <v>128</v>
      </c>
      <c r="AL47" s="63">
        <v>9.5813570651937199E-2</v>
      </c>
      <c r="AM47" s="63">
        <v>0.278190683440589</v>
      </c>
      <c r="AN47" s="50" t="s">
        <v>128</v>
      </c>
      <c r="AO47" s="50">
        <v>3.26183471768285E-8</v>
      </c>
      <c r="AP47" s="50">
        <v>9.4706580450166394E-8</v>
      </c>
      <c r="AQ47" s="50" t="s">
        <v>128</v>
      </c>
      <c r="AR47" s="50">
        <v>3.26183471768285E-8</v>
      </c>
      <c r="AS47" s="50">
        <v>9.4706580450166394E-8</v>
      </c>
      <c r="AT47" s="50" t="s">
        <v>128</v>
      </c>
      <c r="AU47" s="50"/>
      <c r="AV47" s="50"/>
      <c r="AW47" s="50">
        <v>3.4271205908342799E-8</v>
      </c>
      <c r="AX47" s="50">
        <v>9.9377228641950902E-8</v>
      </c>
      <c r="AY47" s="50" t="s">
        <v>128</v>
      </c>
      <c r="AZ47" s="50">
        <v>3.26183471768285E-8</v>
      </c>
      <c r="BA47" s="50">
        <v>9.4706580450166394E-8</v>
      </c>
      <c r="BB47" s="50" t="s">
        <v>128</v>
      </c>
      <c r="BC47" s="50">
        <v>5.57297791576295E-6</v>
      </c>
      <c r="BD47" s="50">
        <v>1.61905731914967E-5</v>
      </c>
      <c r="BE47" s="50" t="s">
        <v>128</v>
      </c>
      <c r="BF47" s="50">
        <v>3.1881736812233501E-8</v>
      </c>
      <c r="BG47" s="50">
        <v>9.2475927118528695E-8</v>
      </c>
      <c r="BH47" s="50" t="s">
        <v>128</v>
      </c>
      <c r="BI47" s="50"/>
      <c r="BJ47" s="50"/>
      <c r="BK47" s="50">
        <v>3.1867516700051101E-7</v>
      </c>
      <c r="BL47" s="50">
        <v>9.2547906804172204E-7</v>
      </c>
      <c r="BM47" s="50" t="s">
        <v>128</v>
      </c>
      <c r="BN47" s="50">
        <v>3.8155177233879502E-8</v>
      </c>
      <c r="BO47" s="50">
        <v>1.1083113410719E-7</v>
      </c>
      <c r="BP47" s="50" t="s">
        <v>128</v>
      </c>
      <c r="BQ47" s="50">
        <v>3.26183471768285E-8</v>
      </c>
      <c r="BR47" s="50">
        <v>9.4706580450166394E-8</v>
      </c>
      <c r="BS47" s="50" t="s">
        <v>128</v>
      </c>
      <c r="BT47" s="50"/>
      <c r="BU47" s="50"/>
      <c r="BV47" s="50"/>
      <c r="BW47" s="50"/>
      <c r="BX47" s="50"/>
      <c r="BY47" s="50"/>
      <c r="BZ47" s="50"/>
      <c r="CA47" s="50"/>
      <c r="CB47" s="50"/>
      <c r="CC47" s="50">
        <v>3.7137429109282102E-4</v>
      </c>
      <c r="CD47" s="50">
        <v>1.0815288449922201E-3</v>
      </c>
      <c r="CE47" s="50" t="s">
        <v>128</v>
      </c>
      <c r="CF47" s="3" t="s">
        <v>152</v>
      </c>
      <c r="CG47" s="51" t="s">
        <v>178</v>
      </c>
      <c r="CI47" s="51" t="s">
        <v>170</v>
      </c>
      <c r="CJ47" s="51" t="s">
        <v>259</v>
      </c>
      <c r="CL47" s="51" t="s">
        <v>130</v>
      </c>
      <c r="CM47" s="51" t="s">
        <v>193</v>
      </c>
      <c r="CN47" s="52">
        <v>39934</v>
      </c>
    </row>
    <row r="48" spans="1:146">
      <c r="A48" s="3" t="s">
        <v>122</v>
      </c>
      <c r="B48" s="3">
        <v>3287</v>
      </c>
      <c r="C48" s="3" t="s">
        <v>296</v>
      </c>
      <c r="D48" s="3" t="s">
        <v>150</v>
      </c>
      <c r="E48" s="3" t="s">
        <v>297</v>
      </c>
      <c r="F48" s="55">
        <v>1</v>
      </c>
      <c r="G48" s="3" t="s">
        <v>126</v>
      </c>
      <c r="H48" s="48">
        <v>135</v>
      </c>
      <c r="I48" s="48">
        <v>1143.5</v>
      </c>
      <c r="J48" s="48">
        <v>1091.7333333333299</v>
      </c>
      <c r="K48" s="48">
        <v>137.26666666666699</v>
      </c>
      <c r="L48" s="49">
        <v>1.01679012345679</v>
      </c>
      <c r="M48" s="3" t="s">
        <v>142</v>
      </c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63">
        <v>3.5084682275174597E-2</v>
      </c>
      <c r="AM48" s="63">
        <v>0.27918883135473899</v>
      </c>
      <c r="AN48" s="50" t="s">
        <v>128</v>
      </c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3" t="s">
        <v>130</v>
      </c>
      <c r="CG48" s="51" t="s">
        <v>208</v>
      </c>
      <c r="CH48" s="52">
        <v>34060</v>
      </c>
    </row>
    <row r="49" spans="1:104">
      <c r="A49" s="3" t="s">
        <v>122</v>
      </c>
      <c r="B49" s="3">
        <v>2837</v>
      </c>
      <c r="C49" s="3" t="s">
        <v>272</v>
      </c>
      <c r="D49" s="3" t="s">
        <v>270</v>
      </c>
      <c r="E49" s="3" t="s">
        <v>273</v>
      </c>
      <c r="F49" s="55">
        <v>1</v>
      </c>
      <c r="G49" s="3" t="s">
        <v>126</v>
      </c>
      <c r="H49" s="48">
        <v>144</v>
      </c>
      <c r="I49" s="48">
        <v>1205</v>
      </c>
      <c r="J49" s="48">
        <v>968</v>
      </c>
      <c r="K49" s="48">
        <v>109.62466105782001</v>
      </c>
      <c r="L49" s="49">
        <v>0.76128236845708197</v>
      </c>
      <c r="M49" s="3" t="s">
        <v>216</v>
      </c>
      <c r="N49" s="50">
        <v>2.4669936411999998E-7</v>
      </c>
      <c r="O49" s="50">
        <v>2.1786516607800801E-6</v>
      </c>
      <c r="P49" s="50" t="s">
        <v>129</v>
      </c>
      <c r="Q49" s="50">
        <v>2.4669936411999998E-7</v>
      </c>
      <c r="R49" s="50">
        <v>2.1786516607800801E-6</v>
      </c>
      <c r="S49" s="50" t="s">
        <v>129</v>
      </c>
      <c r="T49" s="50">
        <v>2.4669936411999998E-7</v>
      </c>
      <c r="U49" s="50">
        <v>2.1786516607800801E-6</v>
      </c>
      <c r="V49" s="50" t="s">
        <v>129</v>
      </c>
      <c r="W49" s="50">
        <v>2.4669936411999998E-7</v>
      </c>
      <c r="X49" s="50">
        <v>2.1786516607800801E-6</v>
      </c>
      <c r="Y49" s="50" t="s">
        <v>129</v>
      </c>
      <c r="Z49" s="50">
        <v>2.4669936411999998E-7</v>
      </c>
      <c r="AA49" s="50">
        <v>2.1786516607800801E-6</v>
      </c>
      <c r="AB49" s="50" t="s">
        <v>129</v>
      </c>
      <c r="AC49" s="50">
        <v>2.4669936411999998E-7</v>
      </c>
      <c r="AD49" s="50">
        <v>2.1786516607800801E-6</v>
      </c>
      <c r="AE49" s="50" t="s">
        <v>129</v>
      </c>
      <c r="AF49" s="50"/>
      <c r="AG49" s="50"/>
      <c r="AH49" s="50"/>
      <c r="AI49" s="50">
        <v>2.4669936411999998E-7</v>
      </c>
      <c r="AJ49" s="50">
        <v>2.1786516607800801E-6</v>
      </c>
      <c r="AK49" s="50" t="s">
        <v>129</v>
      </c>
      <c r="AL49" s="63">
        <v>3.1888208908511698E-2</v>
      </c>
      <c r="AM49" s="63">
        <v>0.28138364834493501</v>
      </c>
      <c r="AN49" s="50" t="s">
        <v>128</v>
      </c>
      <c r="AO49" s="50">
        <v>2.4669936411999998E-7</v>
      </c>
      <c r="AP49" s="50">
        <v>2.1786516607800801E-6</v>
      </c>
      <c r="AQ49" s="50" t="s">
        <v>129</v>
      </c>
      <c r="AR49" s="50">
        <v>2.4669936411999998E-7</v>
      </c>
      <c r="AS49" s="50">
        <v>2.1786516607800801E-6</v>
      </c>
      <c r="AT49" s="50" t="s">
        <v>129</v>
      </c>
      <c r="AU49" s="50">
        <v>1.2164258623E-5</v>
      </c>
      <c r="AV49" s="50" t="s">
        <v>129</v>
      </c>
      <c r="AW49" s="50">
        <v>2.4669936411999998E-7</v>
      </c>
      <c r="AX49" s="50">
        <v>2.1786516607800801E-6</v>
      </c>
      <c r="AY49" s="50" t="s">
        <v>129</v>
      </c>
      <c r="AZ49" s="50">
        <v>2.4669936411999998E-7</v>
      </c>
      <c r="BA49" s="50">
        <v>2.1786516607800801E-6</v>
      </c>
      <c r="BB49" s="50" t="s">
        <v>129</v>
      </c>
      <c r="BC49" s="50">
        <v>6.3632191105222496E-6</v>
      </c>
      <c r="BD49" s="50">
        <v>5.6149463071882801E-5</v>
      </c>
      <c r="BE49" s="50" t="s">
        <v>128</v>
      </c>
      <c r="BF49" s="50">
        <v>2.4669936411999998E-7</v>
      </c>
      <c r="BG49" s="50">
        <v>2.1786516607800801E-6</v>
      </c>
      <c r="BH49" s="50" t="s">
        <v>129</v>
      </c>
      <c r="BI49" s="50">
        <v>6.2515140004999999E-3</v>
      </c>
      <c r="BJ49" s="50" t="s">
        <v>129</v>
      </c>
      <c r="BK49" s="50">
        <v>2.8621205721533301E-6</v>
      </c>
      <c r="BL49" s="50">
        <v>2.5275961939008399E-5</v>
      </c>
      <c r="BM49" s="50" t="s">
        <v>128</v>
      </c>
      <c r="BN49" s="50">
        <v>2.4669936411999998E-7</v>
      </c>
      <c r="BO49" s="50">
        <v>2.1786516607800801E-6</v>
      </c>
      <c r="BP49" s="50" t="s">
        <v>129</v>
      </c>
      <c r="BQ49" s="50">
        <v>2.4669936411999998E-7</v>
      </c>
      <c r="BR49" s="50">
        <v>2.1786516607800801E-6</v>
      </c>
      <c r="BS49" s="50" t="s">
        <v>129</v>
      </c>
      <c r="BT49" s="50"/>
      <c r="BU49" s="50"/>
      <c r="BV49" s="50"/>
      <c r="BW49" s="50"/>
      <c r="BX49" s="50"/>
      <c r="BY49" s="50"/>
      <c r="BZ49" s="50"/>
      <c r="CA49" s="50"/>
      <c r="CB49" s="50"/>
      <c r="CC49" s="50">
        <v>1.8750419162146E-4</v>
      </c>
      <c r="CD49" s="50">
        <v>1.6545492934327501E-3</v>
      </c>
      <c r="CE49" s="50" t="s">
        <v>128</v>
      </c>
      <c r="CF49" s="3" t="s">
        <v>152</v>
      </c>
      <c r="CG49" s="51" t="s">
        <v>178</v>
      </c>
      <c r="CH49" s="52">
        <v>36434</v>
      </c>
      <c r="CI49" s="51" t="s">
        <v>130</v>
      </c>
      <c r="CJ49" s="51" t="s">
        <v>138</v>
      </c>
      <c r="CK49" s="52">
        <v>29221</v>
      </c>
    </row>
    <row r="50" spans="1:104">
      <c r="A50" s="3" t="s">
        <v>122</v>
      </c>
      <c r="B50" s="3">
        <v>56319</v>
      </c>
      <c r="C50" s="3" t="s">
        <v>485</v>
      </c>
      <c r="D50" s="3" t="s">
        <v>380</v>
      </c>
      <c r="E50" s="3" t="s">
        <v>486</v>
      </c>
      <c r="F50" s="55">
        <v>1</v>
      </c>
      <c r="G50" s="3" t="s">
        <v>126</v>
      </c>
      <c r="H50" s="48">
        <v>96</v>
      </c>
      <c r="I50" s="48">
        <v>1300</v>
      </c>
      <c r="J50" s="48">
        <v>1151</v>
      </c>
      <c r="K50" s="48">
        <v>101</v>
      </c>
      <c r="L50" s="49">
        <v>1.0520833333333299</v>
      </c>
      <c r="M50" s="3" t="s">
        <v>137</v>
      </c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63">
        <v>2.4913349864460001E-2</v>
      </c>
      <c r="AM50" s="63">
        <v>0.28391352172270801</v>
      </c>
      <c r="AN50" s="50" t="s">
        <v>128</v>
      </c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>
        <v>5.0399999999999999E-5</v>
      </c>
      <c r="BD50" s="50"/>
      <c r="BE50" s="50" t="s">
        <v>129</v>
      </c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>
        <v>4.7641190957695303E-4</v>
      </c>
      <c r="CD50" s="50">
        <v>5.4292089893373599E-3</v>
      </c>
      <c r="CE50" s="50" t="s">
        <v>128</v>
      </c>
      <c r="CF50" s="3" t="s">
        <v>152</v>
      </c>
      <c r="CG50" s="51" t="s">
        <v>153</v>
      </c>
      <c r="CH50" s="52">
        <v>39448</v>
      </c>
      <c r="CI50" s="51" t="s">
        <v>132</v>
      </c>
      <c r="CJ50" s="51" t="s">
        <v>159</v>
      </c>
      <c r="CK50" s="52">
        <v>39448</v>
      </c>
      <c r="CL50" s="51" t="s">
        <v>130</v>
      </c>
      <c r="CM50" s="51" t="s">
        <v>186</v>
      </c>
      <c r="CN50" s="52">
        <v>39448</v>
      </c>
    </row>
    <row r="51" spans="1:104">
      <c r="A51" s="3" t="s">
        <v>122</v>
      </c>
      <c r="B51" s="3">
        <v>54626</v>
      </c>
      <c r="C51" s="3" t="s">
        <v>470</v>
      </c>
      <c r="D51" s="3" t="s">
        <v>387</v>
      </c>
      <c r="E51" s="3" t="s">
        <v>471</v>
      </c>
      <c r="F51" s="55">
        <v>1</v>
      </c>
      <c r="G51" s="3" t="s">
        <v>177</v>
      </c>
      <c r="H51" s="48">
        <v>52</v>
      </c>
      <c r="I51" s="48">
        <v>643.08299999999997</v>
      </c>
      <c r="J51" s="48">
        <v>651.49</v>
      </c>
      <c r="K51" s="48">
        <v>54.8066666666667</v>
      </c>
      <c r="L51" s="49">
        <v>1.05397435897436</v>
      </c>
      <c r="M51" s="3" t="s">
        <v>142</v>
      </c>
      <c r="N51" s="50">
        <v>1.2500000000000001E-5</v>
      </c>
      <c r="O51" s="50"/>
      <c r="P51" s="50" t="s">
        <v>129</v>
      </c>
      <c r="Q51" s="50">
        <v>1.2300000000000001E-5</v>
      </c>
      <c r="R51" s="50"/>
      <c r="S51" s="50" t="s">
        <v>129</v>
      </c>
      <c r="T51" s="50">
        <v>1.2499999999999999E-7</v>
      </c>
      <c r="U51" s="50"/>
      <c r="V51" s="50" t="s">
        <v>129</v>
      </c>
      <c r="W51" s="50">
        <v>1.2499999999999999E-7</v>
      </c>
      <c r="X51" s="50"/>
      <c r="Y51" s="50" t="s">
        <v>129</v>
      </c>
      <c r="Z51" s="50">
        <v>1.2499999999999999E-7</v>
      </c>
      <c r="AA51" s="50"/>
      <c r="AB51" s="50" t="s">
        <v>129</v>
      </c>
      <c r="AC51" s="50">
        <v>1.2499999999999999E-7</v>
      </c>
      <c r="AD51" s="50"/>
      <c r="AE51" s="50" t="s">
        <v>129</v>
      </c>
      <c r="AF51" s="50">
        <v>1.2499999999999999E-7</v>
      </c>
      <c r="AG51" s="50"/>
      <c r="AH51" s="50" t="s">
        <v>129</v>
      </c>
      <c r="AI51" s="50">
        <v>1.2499999999999999E-7</v>
      </c>
      <c r="AJ51" s="50"/>
      <c r="AK51" s="50" t="s">
        <v>129</v>
      </c>
      <c r="AL51" s="63">
        <v>2.43719964075347E-2</v>
      </c>
      <c r="AM51" s="63">
        <v>0.28888722309375298</v>
      </c>
      <c r="AN51" s="50" t="s">
        <v>128</v>
      </c>
      <c r="AO51" s="50">
        <v>1.2499999999999999E-7</v>
      </c>
      <c r="AP51" s="50"/>
      <c r="AQ51" s="50" t="s">
        <v>129</v>
      </c>
      <c r="AR51" s="50">
        <v>1.2499999999999999E-7</v>
      </c>
      <c r="AS51" s="50"/>
      <c r="AT51" s="50" t="s">
        <v>129</v>
      </c>
      <c r="AU51" s="50"/>
      <c r="AV51" s="50"/>
      <c r="AW51" s="50">
        <v>1.2499999999999999E-7</v>
      </c>
      <c r="AX51" s="50"/>
      <c r="AY51" s="50" t="s">
        <v>129</v>
      </c>
      <c r="AZ51" s="50">
        <v>1.2499999999999999E-7</v>
      </c>
      <c r="BA51" s="50"/>
      <c r="BB51" s="50" t="s">
        <v>129</v>
      </c>
      <c r="BC51" s="50">
        <v>2.8766666666666699E-6</v>
      </c>
      <c r="BD51" s="50"/>
      <c r="BE51" s="50" t="s">
        <v>128</v>
      </c>
      <c r="BF51" s="50">
        <v>1.2499999999999999E-7</v>
      </c>
      <c r="BG51" s="50"/>
      <c r="BH51" s="50" t="s">
        <v>129</v>
      </c>
      <c r="BI51" s="50"/>
      <c r="BJ51" s="50"/>
      <c r="BK51" s="50">
        <v>1.5666666666666701E-7</v>
      </c>
      <c r="BL51" s="50"/>
      <c r="BM51" s="50" t="s">
        <v>128</v>
      </c>
      <c r="BN51" s="50">
        <v>1.2499999999999999E-7</v>
      </c>
      <c r="BO51" s="50"/>
      <c r="BP51" s="50" t="s">
        <v>129</v>
      </c>
      <c r="BQ51" s="50">
        <v>1.2500000000000001E-5</v>
      </c>
      <c r="BR51" s="50"/>
      <c r="BS51" s="50" t="s">
        <v>129</v>
      </c>
      <c r="BT51" s="50">
        <v>5.2350113575977603E-4</v>
      </c>
      <c r="BU51" s="50">
        <v>6.2199192766431701E-3</v>
      </c>
      <c r="BV51" s="50" t="s">
        <v>128</v>
      </c>
      <c r="BW51" s="50"/>
      <c r="BX51" s="50"/>
      <c r="BY51" s="50"/>
      <c r="BZ51" s="50"/>
      <c r="CA51" s="50"/>
      <c r="CB51" s="50"/>
      <c r="CC51" s="50"/>
      <c r="CD51" s="50"/>
      <c r="CE51" s="50"/>
      <c r="CF51" s="3" t="s">
        <v>152</v>
      </c>
      <c r="CG51" s="51" t="s">
        <v>178</v>
      </c>
      <c r="CI51" s="51" t="s">
        <v>130</v>
      </c>
      <c r="CJ51" s="51" t="s">
        <v>186</v>
      </c>
    </row>
    <row r="52" spans="1:104">
      <c r="A52" s="3" t="s">
        <v>122</v>
      </c>
      <c r="B52" s="3">
        <v>50974</v>
      </c>
      <c r="C52" s="3" t="s">
        <v>456</v>
      </c>
      <c r="D52" s="3" t="s">
        <v>277</v>
      </c>
      <c r="E52" s="3" t="s">
        <v>409</v>
      </c>
      <c r="F52" s="55">
        <v>2</v>
      </c>
      <c r="G52" s="3" t="s">
        <v>177</v>
      </c>
      <c r="H52" s="48">
        <v>194</v>
      </c>
      <c r="I52" s="48">
        <v>1250</v>
      </c>
      <c r="J52" s="48">
        <v>1212.3333333333301</v>
      </c>
      <c r="K52" s="48">
        <v>175.12849926200599</v>
      </c>
      <c r="L52" s="49">
        <v>0.90272422300002897</v>
      </c>
      <c r="M52" s="3" t="s">
        <v>397</v>
      </c>
      <c r="N52" s="50">
        <v>1.35E-7</v>
      </c>
      <c r="O52" s="50">
        <v>9.3010663504171005E-7</v>
      </c>
      <c r="P52" s="50" t="s">
        <v>129</v>
      </c>
      <c r="Q52" s="50">
        <v>1.35E-7</v>
      </c>
      <c r="R52" s="50">
        <v>9.3010663504171005E-7</v>
      </c>
      <c r="S52" s="50" t="s">
        <v>129</v>
      </c>
      <c r="T52" s="50">
        <v>1.35E-7</v>
      </c>
      <c r="U52" s="50">
        <v>9.3010663504171005E-7</v>
      </c>
      <c r="V52" s="50" t="s">
        <v>129</v>
      </c>
      <c r="W52" s="50">
        <v>1.35E-7</v>
      </c>
      <c r="X52" s="50">
        <v>9.3010663504171005E-7</v>
      </c>
      <c r="Y52" s="50" t="s">
        <v>129</v>
      </c>
      <c r="Z52" s="50">
        <v>1.35E-7</v>
      </c>
      <c r="AA52" s="50">
        <v>9.3010663504171005E-7</v>
      </c>
      <c r="AB52" s="50" t="s">
        <v>129</v>
      </c>
      <c r="AC52" s="50">
        <v>1.35E-7</v>
      </c>
      <c r="AD52" s="50">
        <v>9.3010663504171005E-7</v>
      </c>
      <c r="AE52" s="50" t="s">
        <v>129</v>
      </c>
      <c r="AF52" s="50">
        <v>1.35E-7</v>
      </c>
      <c r="AG52" s="50">
        <v>9.3010663504171005E-7</v>
      </c>
      <c r="AH52" s="50" t="s">
        <v>129</v>
      </c>
      <c r="AI52" s="50">
        <v>1.35E-7</v>
      </c>
      <c r="AJ52" s="50">
        <v>9.3010663504171005E-7</v>
      </c>
      <c r="AK52" s="50" t="s">
        <v>129</v>
      </c>
      <c r="AL52" s="63">
        <v>4.5633095075672703E-2</v>
      </c>
      <c r="AM52" s="63">
        <v>0.33002826122446699</v>
      </c>
      <c r="AN52" s="50" t="s">
        <v>128</v>
      </c>
      <c r="AO52" s="50">
        <v>1.35E-7</v>
      </c>
      <c r="AP52" s="50">
        <v>9.3010663504171005E-7</v>
      </c>
      <c r="AQ52" s="50" t="s">
        <v>129</v>
      </c>
      <c r="AR52" s="50">
        <v>1.35E-7</v>
      </c>
      <c r="AS52" s="50">
        <v>9.3010663504171005E-7</v>
      </c>
      <c r="AT52" s="50" t="s">
        <v>129</v>
      </c>
      <c r="AU52" s="50">
        <v>6.6499999999999999E-6</v>
      </c>
      <c r="AV52" s="50" t="s">
        <v>129</v>
      </c>
      <c r="AW52" s="50">
        <v>1.35E-7</v>
      </c>
      <c r="AX52" s="50">
        <v>9.3010663504171005E-7</v>
      </c>
      <c r="AY52" s="50" t="s">
        <v>129</v>
      </c>
      <c r="AZ52" s="50">
        <v>1.35E-7</v>
      </c>
      <c r="BA52" s="50">
        <v>9.3010663504171005E-7</v>
      </c>
      <c r="BB52" s="50" t="s">
        <v>129</v>
      </c>
      <c r="BC52" s="50"/>
      <c r="BD52" s="50"/>
      <c r="BE52" s="50"/>
      <c r="BF52" s="50">
        <v>1.35E-7</v>
      </c>
      <c r="BG52" s="50">
        <v>9.3010663504171005E-7</v>
      </c>
      <c r="BH52" s="50" t="s">
        <v>129</v>
      </c>
      <c r="BI52" s="50"/>
      <c r="BJ52" s="50"/>
      <c r="BK52" s="50">
        <v>3.3099999999999999E-7</v>
      </c>
      <c r="BL52" s="50">
        <v>2.28048367554671E-6</v>
      </c>
      <c r="BM52" s="50" t="s">
        <v>129</v>
      </c>
      <c r="BN52" s="50">
        <v>1.35E-7</v>
      </c>
      <c r="BO52" s="50">
        <v>9.3010663504171005E-7</v>
      </c>
      <c r="BP52" s="50" t="s">
        <v>129</v>
      </c>
      <c r="BQ52" s="50">
        <v>1.35E-7</v>
      </c>
      <c r="BR52" s="50">
        <v>9.3010663504171005E-7</v>
      </c>
      <c r="BS52" s="50" t="s">
        <v>129</v>
      </c>
      <c r="BT52" s="50"/>
      <c r="BU52" s="50"/>
      <c r="BV52" s="50"/>
      <c r="BW52" s="50"/>
      <c r="BX52" s="50"/>
      <c r="BY52" s="50"/>
      <c r="BZ52" s="50">
        <v>1.4118656501031399E-4</v>
      </c>
      <c r="CA52" s="50">
        <v>1.0192859485527101E-3</v>
      </c>
      <c r="CB52" s="50" t="s">
        <v>128</v>
      </c>
      <c r="CC52" s="50"/>
      <c r="CD52" s="50"/>
      <c r="CE52" s="50"/>
      <c r="CF52" s="3" t="s">
        <v>152</v>
      </c>
      <c r="CG52" s="51" t="s">
        <v>178</v>
      </c>
      <c r="CH52" s="52">
        <v>36312</v>
      </c>
      <c r="CI52" s="51" t="s">
        <v>152</v>
      </c>
      <c r="CJ52" s="51" t="s">
        <v>178</v>
      </c>
      <c r="CK52" s="52">
        <v>36312</v>
      </c>
      <c r="CL52" s="51" t="s">
        <v>130</v>
      </c>
      <c r="CM52" s="51" t="s">
        <v>186</v>
      </c>
      <c r="CN52" s="52">
        <v>34121</v>
      </c>
      <c r="CO52" s="51" t="s">
        <v>130</v>
      </c>
      <c r="CP52" s="51" t="s">
        <v>186</v>
      </c>
      <c r="CQ52" s="52">
        <v>34121</v>
      </c>
      <c r="CR52" s="51" t="s">
        <v>132</v>
      </c>
      <c r="CS52" s="51" t="s">
        <v>226</v>
      </c>
      <c r="CT52" s="52">
        <v>34121</v>
      </c>
      <c r="CU52" s="51" t="s">
        <v>132</v>
      </c>
      <c r="CV52" s="51" t="s">
        <v>226</v>
      </c>
      <c r="CW52" s="52">
        <v>34121</v>
      </c>
    </row>
    <row r="53" spans="1:104">
      <c r="A53" s="3" t="s">
        <v>122</v>
      </c>
      <c r="B53" s="3">
        <v>50974</v>
      </c>
      <c r="C53" s="3" t="s">
        <v>456</v>
      </c>
      <c r="D53" s="3" t="s">
        <v>277</v>
      </c>
      <c r="E53" s="3" t="s">
        <v>409</v>
      </c>
      <c r="F53" s="126" t="s">
        <v>561</v>
      </c>
      <c r="G53" s="3" t="s">
        <v>177</v>
      </c>
      <c r="H53" s="48">
        <v>194</v>
      </c>
      <c r="I53" s="48">
        <v>1250</v>
      </c>
      <c r="J53" s="48">
        <v>1212.3333333333301</v>
      </c>
      <c r="K53" s="48">
        <v>175.12849926200599</v>
      </c>
      <c r="L53" s="49">
        <v>0.90272422300002897</v>
      </c>
      <c r="M53" s="3" t="s">
        <v>397</v>
      </c>
      <c r="N53" s="50">
        <v>1.35E-7</v>
      </c>
      <c r="O53" s="50">
        <v>9.3010663504171005E-7</v>
      </c>
      <c r="P53" s="50" t="s">
        <v>129</v>
      </c>
      <c r="Q53" s="50">
        <v>1.35E-7</v>
      </c>
      <c r="R53" s="50">
        <v>9.3010663504171005E-7</v>
      </c>
      <c r="S53" s="50" t="s">
        <v>129</v>
      </c>
      <c r="T53" s="50">
        <v>1.35E-7</v>
      </c>
      <c r="U53" s="50">
        <v>9.3010663504171005E-7</v>
      </c>
      <c r="V53" s="50" t="s">
        <v>129</v>
      </c>
      <c r="W53" s="50">
        <v>1.35E-7</v>
      </c>
      <c r="X53" s="50">
        <v>9.3010663504171005E-7</v>
      </c>
      <c r="Y53" s="50" t="s">
        <v>129</v>
      </c>
      <c r="Z53" s="50">
        <v>1.35E-7</v>
      </c>
      <c r="AA53" s="50">
        <v>9.3010663504171005E-7</v>
      </c>
      <c r="AB53" s="50" t="s">
        <v>129</v>
      </c>
      <c r="AC53" s="50">
        <v>1.35E-7</v>
      </c>
      <c r="AD53" s="50">
        <v>9.3010663504171005E-7</v>
      </c>
      <c r="AE53" s="50" t="s">
        <v>129</v>
      </c>
      <c r="AF53" s="50">
        <v>1.35E-7</v>
      </c>
      <c r="AG53" s="50">
        <v>9.3010663504171005E-7</v>
      </c>
      <c r="AH53" s="50" t="s">
        <v>129</v>
      </c>
      <c r="AI53" s="50">
        <v>1.35E-7</v>
      </c>
      <c r="AJ53" s="50">
        <v>9.3010663504171005E-7</v>
      </c>
      <c r="AK53" s="50" t="s">
        <v>129</v>
      </c>
      <c r="AL53" s="63">
        <v>4.5633095075672703E-2</v>
      </c>
      <c r="AM53" s="63">
        <v>0.33002826122446699</v>
      </c>
      <c r="AN53" s="50" t="s">
        <v>128</v>
      </c>
      <c r="AO53" s="50">
        <v>1.35E-7</v>
      </c>
      <c r="AP53" s="50">
        <v>9.3010663504171005E-7</v>
      </c>
      <c r="AQ53" s="50" t="s">
        <v>129</v>
      </c>
      <c r="AR53" s="50">
        <v>1.35E-7</v>
      </c>
      <c r="AS53" s="50">
        <v>9.3010663504171005E-7</v>
      </c>
      <c r="AT53" s="50" t="s">
        <v>129</v>
      </c>
      <c r="AU53" s="50">
        <v>6.6499999999999999E-6</v>
      </c>
      <c r="AV53" s="50" t="s">
        <v>129</v>
      </c>
      <c r="AW53" s="50">
        <v>1.35E-7</v>
      </c>
      <c r="AX53" s="50">
        <v>9.3010663504171005E-7</v>
      </c>
      <c r="AY53" s="50" t="s">
        <v>129</v>
      </c>
      <c r="AZ53" s="50">
        <v>1.35E-7</v>
      </c>
      <c r="BA53" s="50">
        <v>9.3010663504171005E-7</v>
      </c>
      <c r="BB53" s="50" t="s">
        <v>129</v>
      </c>
      <c r="BC53" s="50"/>
      <c r="BD53" s="50"/>
      <c r="BE53" s="50"/>
      <c r="BF53" s="50">
        <v>1.35E-7</v>
      </c>
      <c r="BG53" s="50">
        <v>9.3010663504171005E-7</v>
      </c>
      <c r="BH53" s="50" t="s">
        <v>129</v>
      </c>
      <c r="BI53" s="50"/>
      <c r="BJ53" s="50"/>
      <c r="BK53" s="50">
        <v>3.3099999999999999E-7</v>
      </c>
      <c r="BL53" s="50">
        <v>2.28048367554671E-6</v>
      </c>
      <c r="BM53" s="50" t="s">
        <v>129</v>
      </c>
      <c r="BN53" s="50">
        <v>1.35E-7</v>
      </c>
      <c r="BO53" s="50">
        <v>9.3010663504171005E-7</v>
      </c>
      <c r="BP53" s="50" t="s">
        <v>129</v>
      </c>
      <c r="BQ53" s="50">
        <v>1.35E-7</v>
      </c>
      <c r="BR53" s="50">
        <v>9.3010663504171005E-7</v>
      </c>
      <c r="BS53" s="50" t="s">
        <v>129</v>
      </c>
      <c r="BT53" s="50"/>
      <c r="BU53" s="50"/>
      <c r="BV53" s="50"/>
      <c r="BW53" s="50"/>
      <c r="BX53" s="50"/>
      <c r="BY53" s="50"/>
      <c r="BZ53" s="50">
        <v>1.4118656501031399E-4</v>
      </c>
      <c r="CA53" s="50">
        <v>1.0192859485527101E-3</v>
      </c>
      <c r="CB53" s="50" t="s">
        <v>128</v>
      </c>
      <c r="CC53" s="50"/>
      <c r="CD53" s="50"/>
      <c r="CE53" s="50"/>
      <c r="CF53" s="3" t="s">
        <v>152</v>
      </c>
      <c r="CG53" s="51" t="s">
        <v>178</v>
      </c>
      <c r="CH53" s="52">
        <v>36312</v>
      </c>
      <c r="CI53" s="51" t="s">
        <v>152</v>
      </c>
      <c r="CJ53" s="51" t="s">
        <v>178</v>
      </c>
      <c r="CK53" s="52">
        <v>36312</v>
      </c>
      <c r="CL53" s="51" t="s">
        <v>130</v>
      </c>
      <c r="CM53" s="51" t="s">
        <v>186</v>
      </c>
      <c r="CN53" s="52">
        <v>34121</v>
      </c>
      <c r="CO53" s="51" t="s">
        <v>130</v>
      </c>
      <c r="CP53" s="51" t="s">
        <v>186</v>
      </c>
      <c r="CQ53" s="52">
        <v>34121</v>
      </c>
      <c r="CR53" s="51" t="s">
        <v>132</v>
      </c>
      <c r="CS53" s="51" t="s">
        <v>226</v>
      </c>
      <c r="CT53" s="52">
        <v>34121</v>
      </c>
      <c r="CU53" s="51" t="s">
        <v>132</v>
      </c>
      <c r="CV53" s="51" t="s">
        <v>226</v>
      </c>
      <c r="CW53" s="52">
        <v>34121</v>
      </c>
    </row>
    <row r="54" spans="1:104">
      <c r="A54" s="3" t="s">
        <v>122</v>
      </c>
      <c r="B54" s="3">
        <v>990</v>
      </c>
      <c r="C54" s="3" t="s">
        <v>217</v>
      </c>
      <c r="D54" s="3" t="s">
        <v>214</v>
      </c>
      <c r="E54" s="3" t="s">
        <v>218</v>
      </c>
      <c r="F54" s="55">
        <v>1</v>
      </c>
      <c r="G54" s="3" t="s">
        <v>126</v>
      </c>
      <c r="H54" s="48">
        <v>463</v>
      </c>
      <c r="I54" s="48">
        <v>4123</v>
      </c>
      <c r="J54" s="48">
        <v>689.76634085213004</v>
      </c>
      <c r="K54" s="48">
        <v>47.865087719298302</v>
      </c>
      <c r="L54" s="49">
        <v>0.10338031904816</v>
      </c>
      <c r="M54" s="3" t="s">
        <v>142</v>
      </c>
      <c r="N54" s="50">
        <v>7.6521460074125404E-8</v>
      </c>
      <c r="O54" s="50">
        <v>1.0466116718348801E-6</v>
      </c>
      <c r="P54" s="50" t="s">
        <v>129</v>
      </c>
      <c r="Q54" s="50">
        <v>5.2109274328746899E-9</v>
      </c>
      <c r="R54" s="50">
        <v>7.5714147494553E-8</v>
      </c>
      <c r="S54" s="50" t="s">
        <v>128</v>
      </c>
      <c r="T54" s="50">
        <v>5.4614838658218397E-9</v>
      </c>
      <c r="U54" s="50">
        <v>7.8920228239844103E-8</v>
      </c>
      <c r="V54" s="50" t="s">
        <v>128</v>
      </c>
      <c r="W54" s="50">
        <v>6.4370134744319699E-9</v>
      </c>
      <c r="X54" s="50">
        <v>9.01432319119942E-8</v>
      </c>
      <c r="Y54" s="50" t="s">
        <v>128</v>
      </c>
      <c r="Z54" s="50">
        <v>4.05887791361848E-9</v>
      </c>
      <c r="AA54" s="50">
        <v>5.65770124920514E-8</v>
      </c>
      <c r="AB54" s="50" t="s">
        <v>128</v>
      </c>
      <c r="AC54" s="50">
        <v>9.1115703534816598E-9</v>
      </c>
      <c r="AD54" s="50">
        <v>1.2729054551606699E-7</v>
      </c>
      <c r="AE54" s="50" t="s">
        <v>128</v>
      </c>
      <c r="AF54" s="50">
        <v>5.1413017452368804E-9</v>
      </c>
      <c r="AG54" s="50">
        <v>7.2162988764718198E-8</v>
      </c>
      <c r="AH54" s="50" t="s">
        <v>128</v>
      </c>
      <c r="AI54" s="50">
        <v>4.1591268504614197E-9</v>
      </c>
      <c r="AJ54" s="50">
        <v>5.80622347212732E-8</v>
      </c>
      <c r="AK54" s="50" t="s">
        <v>128</v>
      </c>
      <c r="AL54" s="63">
        <v>2.31435873506174E-2</v>
      </c>
      <c r="AM54" s="63">
        <v>0.33090208664189902</v>
      </c>
      <c r="AN54" s="50" t="s">
        <v>128</v>
      </c>
      <c r="AO54" s="50">
        <v>1.1147223656677801E-8</v>
      </c>
      <c r="AP54" s="50">
        <v>1.57834170174966E-7</v>
      </c>
      <c r="AQ54" s="50" t="s">
        <v>128</v>
      </c>
      <c r="AR54" s="50">
        <v>1.27418984286633E-9</v>
      </c>
      <c r="AS54" s="50">
        <v>1.78076696602638E-8</v>
      </c>
      <c r="AT54" s="50" t="s">
        <v>128</v>
      </c>
      <c r="AU54" s="50"/>
      <c r="AV54" s="50"/>
      <c r="AW54" s="50">
        <v>3.7972253988502202E-8</v>
      </c>
      <c r="AX54" s="50">
        <v>5.4345308920894296E-7</v>
      </c>
      <c r="AY54" s="50" t="s">
        <v>128</v>
      </c>
      <c r="AZ54" s="50">
        <v>2.6397342288468E-8</v>
      </c>
      <c r="BA54" s="50">
        <v>3.8434630964018102E-7</v>
      </c>
      <c r="BB54" s="50" t="s">
        <v>128</v>
      </c>
      <c r="BC54" s="50">
        <v>1.79424526404238E-6</v>
      </c>
      <c r="BD54" s="50">
        <v>2.41436442837131E-5</v>
      </c>
      <c r="BE54" s="50" t="s">
        <v>128</v>
      </c>
      <c r="BF54" s="50">
        <v>5.0896555771704204E-9</v>
      </c>
      <c r="BG54" s="50">
        <v>7.0976667217078501E-8</v>
      </c>
      <c r="BH54" s="50" t="s">
        <v>128</v>
      </c>
      <c r="BI54" s="50"/>
      <c r="BJ54" s="50"/>
      <c r="BK54" s="50">
        <v>6.2089684908882396E-7</v>
      </c>
      <c r="BL54" s="50">
        <v>9.0447305621928606E-6</v>
      </c>
      <c r="BM54" s="50" t="s">
        <v>128</v>
      </c>
      <c r="BN54" s="50">
        <v>1.9819812654412501E-7</v>
      </c>
      <c r="BO54" s="50">
        <v>2.8989916169815301E-6</v>
      </c>
      <c r="BP54" s="50" t="s">
        <v>128</v>
      </c>
      <c r="BQ54" s="50">
        <v>2.5707617648511699E-8</v>
      </c>
      <c r="BR54" s="50">
        <v>3.6621164681824E-7</v>
      </c>
      <c r="BS54" s="50" t="s">
        <v>128</v>
      </c>
      <c r="BT54" s="50"/>
      <c r="BU54" s="50"/>
      <c r="BV54" s="50"/>
      <c r="BW54" s="50"/>
      <c r="BX54" s="50"/>
      <c r="BY54" s="50"/>
      <c r="BZ54" s="50">
        <v>8.7392185156885997E-4</v>
      </c>
      <c r="CA54" s="50">
        <v>1.26740463849352E-2</v>
      </c>
      <c r="CB54" s="50" t="s">
        <v>128</v>
      </c>
      <c r="CC54" s="50"/>
      <c r="CD54" s="50"/>
      <c r="CE54" s="50"/>
      <c r="CF54" s="3" t="s">
        <v>152</v>
      </c>
      <c r="CG54" s="51" t="s">
        <v>153</v>
      </c>
      <c r="CH54" s="52">
        <v>38687</v>
      </c>
      <c r="CI54" s="51" t="s">
        <v>130</v>
      </c>
      <c r="CJ54" s="51" t="s">
        <v>131</v>
      </c>
      <c r="CK54" s="52">
        <v>28825</v>
      </c>
      <c r="CL54" s="51" t="s">
        <v>132</v>
      </c>
      <c r="CM54" s="51" t="s">
        <v>133</v>
      </c>
      <c r="CN54" s="52">
        <v>39417</v>
      </c>
    </row>
    <row r="55" spans="1:104">
      <c r="A55" s="3" t="s">
        <v>122</v>
      </c>
      <c r="B55" s="3">
        <v>10151</v>
      </c>
      <c r="C55" s="3" t="s">
        <v>401</v>
      </c>
      <c r="D55" s="3" t="s">
        <v>310</v>
      </c>
      <c r="E55" s="3" t="s">
        <v>393</v>
      </c>
      <c r="F55" s="55">
        <v>2</v>
      </c>
      <c r="G55" s="3" t="s">
        <v>177</v>
      </c>
      <c r="H55" s="48">
        <v>190</v>
      </c>
      <c r="I55" s="48">
        <v>1350</v>
      </c>
      <c r="J55" s="48">
        <v>1173.9000000000001</v>
      </c>
      <c r="K55" s="48">
        <v>88.872500575250996</v>
      </c>
      <c r="L55" s="49">
        <v>0.46775000302763697</v>
      </c>
      <c r="M55" s="3" t="s">
        <v>397</v>
      </c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63">
        <v>2.60009137649066E-2</v>
      </c>
      <c r="AM55" s="63">
        <v>0.343492661301603</v>
      </c>
      <c r="AN55" s="50" t="s">
        <v>128</v>
      </c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>
        <v>8.0499999999999992E-6</v>
      </c>
      <c r="BD55" s="50">
        <v>1.06078275977981E-4</v>
      </c>
      <c r="BE55" s="50" t="s">
        <v>129</v>
      </c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>
        <v>5.8241334272212796E-4</v>
      </c>
      <c r="CD55" s="50">
        <v>7.64820784416407E-3</v>
      </c>
      <c r="CE55" s="50" t="s">
        <v>128</v>
      </c>
      <c r="CF55" s="3" t="s">
        <v>152</v>
      </c>
      <c r="CG55" s="51" t="s">
        <v>178</v>
      </c>
      <c r="CH55" s="52">
        <v>38473</v>
      </c>
      <c r="CI55" s="51" t="s">
        <v>152</v>
      </c>
      <c r="CJ55" s="51" t="s">
        <v>178</v>
      </c>
      <c r="CK55" s="52">
        <v>38473</v>
      </c>
      <c r="CL55" s="51" t="s">
        <v>132</v>
      </c>
      <c r="CM55" s="51" t="s">
        <v>226</v>
      </c>
      <c r="CN55" s="52">
        <v>33786</v>
      </c>
      <c r="CO55" s="51" t="s">
        <v>132</v>
      </c>
      <c r="CP55" s="51" t="s">
        <v>226</v>
      </c>
      <c r="CQ55" s="52">
        <v>33786</v>
      </c>
      <c r="CR55" s="51" t="s">
        <v>130</v>
      </c>
      <c r="CS55" s="51" t="s">
        <v>186</v>
      </c>
      <c r="CT55" s="52">
        <v>33786</v>
      </c>
      <c r="CU55" s="51" t="s">
        <v>130</v>
      </c>
      <c r="CV55" s="51" t="s">
        <v>186</v>
      </c>
      <c r="CW55" s="52">
        <v>38473</v>
      </c>
    </row>
    <row r="56" spans="1:104">
      <c r="A56" s="3" t="s">
        <v>122</v>
      </c>
      <c r="B56" s="3">
        <v>10151</v>
      </c>
      <c r="C56" s="3" t="s">
        <v>401</v>
      </c>
      <c r="D56" s="3" t="s">
        <v>310</v>
      </c>
      <c r="E56" s="3" t="s">
        <v>393</v>
      </c>
      <c r="F56" s="126" t="s">
        <v>561</v>
      </c>
      <c r="G56" s="3" t="s">
        <v>177</v>
      </c>
      <c r="H56" s="48">
        <v>190</v>
      </c>
      <c r="I56" s="48">
        <v>1350</v>
      </c>
      <c r="J56" s="48">
        <v>1173.9000000000001</v>
      </c>
      <c r="K56" s="48">
        <v>88.872500575250996</v>
      </c>
      <c r="L56" s="49">
        <v>0.46775000302763697</v>
      </c>
      <c r="M56" s="3" t="s">
        <v>397</v>
      </c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63">
        <v>2.60009137649066E-2</v>
      </c>
      <c r="AM56" s="63">
        <v>0.343492661301603</v>
      </c>
      <c r="AN56" s="50" t="s">
        <v>128</v>
      </c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>
        <v>8.0499999999999992E-6</v>
      </c>
      <c r="BD56" s="50">
        <v>1.06078275977981E-4</v>
      </c>
      <c r="BE56" s="50" t="s">
        <v>129</v>
      </c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>
        <v>5.8241334272212796E-4</v>
      </c>
      <c r="CD56" s="50">
        <v>7.64820784416407E-3</v>
      </c>
      <c r="CE56" s="50" t="s">
        <v>128</v>
      </c>
      <c r="CF56" s="3" t="s">
        <v>152</v>
      </c>
      <c r="CG56" s="51" t="s">
        <v>178</v>
      </c>
      <c r="CH56" s="52">
        <v>38473</v>
      </c>
      <c r="CI56" s="51" t="s">
        <v>152</v>
      </c>
      <c r="CJ56" s="51" t="s">
        <v>178</v>
      </c>
      <c r="CK56" s="52">
        <v>38473</v>
      </c>
      <c r="CL56" s="51" t="s">
        <v>132</v>
      </c>
      <c r="CM56" s="51" t="s">
        <v>226</v>
      </c>
      <c r="CN56" s="52">
        <v>33786</v>
      </c>
      <c r="CO56" s="51" t="s">
        <v>132</v>
      </c>
      <c r="CP56" s="51" t="s">
        <v>226</v>
      </c>
      <c r="CQ56" s="52">
        <v>33786</v>
      </c>
      <c r="CR56" s="51" t="s">
        <v>130</v>
      </c>
      <c r="CS56" s="51" t="s">
        <v>186</v>
      </c>
      <c r="CT56" s="52">
        <v>33786</v>
      </c>
      <c r="CU56" s="51" t="s">
        <v>130</v>
      </c>
      <c r="CV56" s="51" t="s">
        <v>186</v>
      </c>
      <c r="CW56" s="52">
        <v>38473</v>
      </c>
    </row>
    <row r="57" spans="1:104">
      <c r="A57" s="3" t="s">
        <v>122</v>
      </c>
      <c r="B57" s="3">
        <v>50951</v>
      </c>
      <c r="C57" s="3" t="s">
        <v>453</v>
      </c>
      <c r="D57" s="3" t="s">
        <v>364</v>
      </c>
      <c r="E57" s="3" t="s">
        <v>388</v>
      </c>
      <c r="F57" s="55">
        <v>1</v>
      </c>
      <c r="G57" s="3" t="s">
        <v>177</v>
      </c>
      <c r="H57" s="48">
        <v>60</v>
      </c>
      <c r="I57" s="48">
        <v>700</v>
      </c>
      <c r="J57" s="48">
        <v>616.59612770225203</v>
      </c>
      <c r="K57" s="48">
        <v>58.22</v>
      </c>
      <c r="L57" s="49">
        <v>0.97033333333333305</v>
      </c>
      <c r="M57" s="56" t="s">
        <v>137</v>
      </c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63">
        <v>3.2621515288533298E-2</v>
      </c>
      <c r="AM57" s="63">
        <v>0.34548780499294901</v>
      </c>
      <c r="AN57" s="50" t="s">
        <v>128</v>
      </c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>
        <v>7.6233180676483396E-4</v>
      </c>
      <c r="CD57" s="50">
        <v>8.0737004478780208E-3</v>
      </c>
      <c r="CE57" s="50" t="s">
        <v>128</v>
      </c>
      <c r="CF57" s="3" t="s">
        <v>152</v>
      </c>
      <c r="CG57" s="51" t="s">
        <v>454</v>
      </c>
      <c r="CH57" s="52">
        <v>33970</v>
      </c>
      <c r="CI57" s="51" t="s">
        <v>132</v>
      </c>
      <c r="CJ57" s="51" t="s">
        <v>455</v>
      </c>
      <c r="CK57" s="52">
        <v>33970</v>
      </c>
      <c r="CL57" s="51" t="s">
        <v>130</v>
      </c>
      <c r="CM57" s="51" t="s">
        <v>186</v>
      </c>
      <c r="CN57" s="52">
        <v>33970</v>
      </c>
    </row>
    <row r="58" spans="1:104">
      <c r="A58" s="3" t="s">
        <v>122</v>
      </c>
      <c r="B58" s="3">
        <v>2480</v>
      </c>
      <c r="C58" s="3" t="s">
        <v>256</v>
      </c>
      <c r="D58" s="3" t="s">
        <v>257</v>
      </c>
      <c r="E58" s="3" t="s">
        <v>222</v>
      </c>
      <c r="F58" s="55">
        <v>1</v>
      </c>
      <c r="G58" s="3" t="s">
        <v>126</v>
      </c>
      <c r="H58" s="48">
        <v>242.3</v>
      </c>
      <c r="I58" s="48">
        <v>2535</v>
      </c>
      <c r="J58" s="48">
        <v>2251.5</v>
      </c>
      <c r="K58" s="48">
        <v>242.57</v>
      </c>
      <c r="L58" s="49">
        <v>1.0011143210895601</v>
      </c>
      <c r="M58" s="56" t="s">
        <v>142</v>
      </c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63">
        <v>3.8561763176734397E-2</v>
      </c>
      <c r="AM58" s="63">
        <v>0.35792090459025899</v>
      </c>
      <c r="AN58" s="50" t="s">
        <v>128</v>
      </c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>
        <v>4.4784649271104901E-5</v>
      </c>
      <c r="BD58" s="50">
        <v>4.15670717114571E-4</v>
      </c>
      <c r="BE58" s="50" t="s">
        <v>128</v>
      </c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3" t="s">
        <v>130</v>
      </c>
      <c r="CG58" s="51" t="s">
        <v>138</v>
      </c>
      <c r="CH58" s="52">
        <v>32021</v>
      </c>
    </row>
    <row r="59" spans="1:104">
      <c r="A59" s="3" t="s">
        <v>122</v>
      </c>
      <c r="B59" s="3">
        <v>3161</v>
      </c>
      <c r="C59" s="3" t="s">
        <v>289</v>
      </c>
      <c r="D59" s="3" t="s">
        <v>277</v>
      </c>
      <c r="E59" s="3" t="s">
        <v>199</v>
      </c>
      <c r="F59" s="55">
        <v>1</v>
      </c>
      <c r="G59" s="3" t="s">
        <v>126</v>
      </c>
      <c r="H59" s="48">
        <v>339</v>
      </c>
      <c r="I59" s="48">
        <v>2808</v>
      </c>
      <c r="J59" s="48">
        <v>3232.6485184984099</v>
      </c>
      <c r="K59" s="48">
        <v>208.602557875287</v>
      </c>
      <c r="L59" s="49">
        <v>0.61534677839317697</v>
      </c>
      <c r="M59" s="3" t="s">
        <v>142</v>
      </c>
      <c r="N59" s="50">
        <v>2.17E-7</v>
      </c>
      <c r="O59" s="50">
        <v>3.33647751626734E-6</v>
      </c>
      <c r="P59" s="50" t="s">
        <v>129</v>
      </c>
      <c r="Q59" s="50">
        <v>2.17E-7</v>
      </c>
      <c r="R59" s="50">
        <v>3.33647751626734E-6</v>
      </c>
      <c r="S59" s="50" t="s">
        <v>129</v>
      </c>
      <c r="T59" s="50">
        <v>2.17E-7</v>
      </c>
      <c r="U59" s="50">
        <v>3.33647751626734E-6</v>
      </c>
      <c r="V59" s="50" t="s">
        <v>129</v>
      </c>
      <c r="W59" s="50">
        <v>2.17E-7</v>
      </c>
      <c r="X59" s="50">
        <v>3.33647751626734E-6</v>
      </c>
      <c r="Y59" s="50" t="s">
        <v>129</v>
      </c>
      <c r="Z59" s="50">
        <v>2.17E-7</v>
      </c>
      <c r="AA59" s="50">
        <v>3.33647751626734E-6</v>
      </c>
      <c r="AB59" s="50" t="s">
        <v>129</v>
      </c>
      <c r="AC59" s="50">
        <v>2.17E-7</v>
      </c>
      <c r="AD59" s="50">
        <v>3.33647751626734E-6</v>
      </c>
      <c r="AE59" s="50" t="s">
        <v>129</v>
      </c>
      <c r="AF59" s="50">
        <v>1.4499999999999999E-7</v>
      </c>
      <c r="AG59" s="50">
        <v>2.2294435016532902E-6</v>
      </c>
      <c r="AH59" s="50" t="s">
        <v>129</v>
      </c>
      <c r="AI59" s="50">
        <v>2.17E-7</v>
      </c>
      <c r="AJ59" s="50">
        <v>3.33647751626734E-6</v>
      </c>
      <c r="AK59" s="50" t="s">
        <v>129</v>
      </c>
      <c r="AL59" s="63">
        <v>2.0133759639329001E-2</v>
      </c>
      <c r="AM59" s="63">
        <v>0.36024374693768502</v>
      </c>
      <c r="AN59" s="50" t="s">
        <v>128</v>
      </c>
      <c r="AO59" s="50">
        <v>2.17E-7</v>
      </c>
      <c r="AP59" s="50">
        <v>3.33647751626734E-6</v>
      </c>
      <c r="AQ59" s="50" t="s">
        <v>129</v>
      </c>
      <c r="AR59" s="50">
        <v>2.17E-7</v>
      </c>
      <c r="AS59" s="50">
        <v>3.33647751626734E-6</v>
      </c>
      <c r="AT59" s="50" t="s">
        <v>129</v>
      </c>
      <c r="AU59" s="50">
        <v>6.1188711310337098E-6</v>
      </c>
      <c r="AV59" s="50" t="s">
        <v>129</v>
      </c>
      <c r="AW59" s="50">
        <v>2.17E-7</v>
      </c>
      <c r="AX59" s="50">
        <v>3.33647751626734E-6</v>
      </c>
      <c r="AY59" s="50" t="s">
        <v>129</v>
      </c>
      <c r="AZ59" s="50">
        <v>2.17E-7</v>
      </c>
      <c r="BA59" s="50">
        <v>3.33647751626734E-6</v>
      </c>
      <c r="BB59" s="50" t="s">
        <v>129</v>
      </c>
      <c r="BC59" s="50">
        <v>1.0542E-5</v>
      </c>
      <c r="BD59" s="50">
        <v>1.6208823030640701E-4</v>
      </c>
      <c r="BE59" s="50" t="s">
        <v>129</v>
      </c>
      <c r="BF59" s="50">
        <v>2.17E-7</v>
      </c>
      <c r="BG59" s="50">
        <v>3.33647751626734E-6</v>
      </c>
      <c r="BH59" s="50" t="s">
        <v>129</v>
      </c>
      <c r="BI59" s="50">
        <v>2E-3</v>
      </c>
      <c r="BJ59" s="50" t="s">
        <v>128</v>
      </c>
      <c r="BK59" s="50">
        <v>4.34E-7</v>
      </c>
      <c r="BL59" s="50">
        <v>6.6729550325346801E-6</v>
      </c>
      <c r="BM59" s="50" t="s">
        <v>129</v>
      </c>
      <c r="BN59" s="50">
        <v>2.17E-7</v>
      </c>
      <c r="BO59" s="50">
        <v>3.33647751626734E-6</v>
      </c>
      <c r="BP59" s="50" t="s">
        <v>129</v>
      </c>
      <c r="BQ59" s="50">
        <v>2.17E-7</v>
      </c>
      <c r="BR59" s="50">
        <v>3.33647751626734E-6</v>
      </c>
      <c r="BS59" s="50" t="s">
        <v>129</v>
      </c>
      <c r="BT59" s="50"/>
      <c r="BU59" s="50"/>
      <c r="BV59" s="50"/>
      <c r="BW59" s="50"/>
      <c r="BX59" s="50"/>
      <c r="BY59" s="50"/>
      <c r="BZ59" s="50"/>
      <c r="CA59" s="50"/>
      <c r="CB59" s="50"/>
      <c r="CC59" s="50">
        <v>5.07101264556263E-3</v>
      </c>
      <c r="CD59" s="50">
        <v>9.0226490516741004E-2</v>
      </c>
      <c r="CE59" s="50" t="s">
        <v>128</v>
      </c>
      <c r="CF59" s="3" t="s">
        <v>152</v>
      </c>
      <c r="CG59" s="51" t="s">
        <v>178</v>
      </c>
      <c r="CH59" s="52">
        <v>37773</v>
      </c>
      <c r="CI59" s="51" t="s">
        <v>130</v>
      </c>
      <c r="CJ59" s="51" t="s">
        <v>236</v>
      </c>
      <c r="CK59" s="52">
        <v>22221</v>
      </c>
      <c r="CL59" s="51" t="s">
        <v>130</v>
      </c>
      <c r="CM59" s="51" t="s">
        <v>268</v>
      </c>
      <c r="CN59" s="52">
        <v>22221</v>
      </c>
      <c r="CO59" s="51" t="s">
        <v>130</v>
      </c>
      <c r="CP59" s="51" t="s">
        <v>290</v>
      </c>
      <c r="CQ59" s="52">
        <v>30286</v>
      </c>
      <c r="CR59" s="51" t="s">
        <v>132</v>
      </c>
      <c r="CS59" s="51" t="s">
        <v>133</v>
      </c>
      <c r="CT59" s="52">
        <v>30286</v>
      </c>
    </row>
    <row r="60" spans="1:104">
      <c r="A60" s="3" t="s">
        <v>122</v>
      </c>
      <c r="B60" s="3">
        <v>54634</v>
      </c>
      <c r="C60" s="3" t="s">
        <v>472</v>
      </c>
      <c r="D60" s="3" t="s">
        <v>277</v>
      </c>
      <c r="E60" s="3" t="s">
        <v>136</v>
      </c>
      <c r="F60" s="55">
        <v>1</v>
      </c>
      <c r="G60" s="3" t="s">
        <v>177</v>
      </c>
      <c r="H60" s="48">
        <v>99.2</v>
      </c>
      <c r="I60" s="48">
        <v>1300</v>
      </c>
      <c r="J60" s="48">
        <v>1249.2666666666701</v>
      </c>
      <c r="K60" s="48">
        <v>117.95777181470601</v>
      </c>
      <c r="L60" s="49">
        <v>1.1890904416804999</v>
      </c>
      <c r="M60" s="3" t="s">
        <v>397</v>
      </c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63">
        <v>3.6388043111879299E-2</v>
      </c>
      <c r="AM60" s="63">
        <v>0.38537833180088299</v>
      </c>
      <c r="AN60" s="50" t="s">
        <v>128</v>
      </c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>
        <v>5.2966666666666696E-6</v>
      </c>
      <c r="BD60" s="50">
        <v>5.6095914744010001E-5</v>
      </c>
      <c r="BE60" s="50" t="s">
        <v>128</v>
      </c>
      <c r="BF60" s="50"/>
      <c r="BG60" s="50"/>
      <c r="BH60" s="50"/>
      <c r="BI60" s="50">
        <v>3.0000000000000001E-3</v>
      </c>
      <c r="BJ60" s="50" t="s">
        <v>129</v>
      </c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>
        <v>1.51411441813487E-3</v>
      </c>
      <c r="CD60" s="50">
        <v>1.60356765221592E-2</v>
      </c>
      <c r="CE60" s="50" t="s">
        <v>128</v>
      </c>
      <c r="CF60" s="3" t="s">
        <v>130</v>
      </c>
      <c r="CG60" s="51" t="s">
        <v>186</v>
      </c>
      <c r="CH60" s="52">
        <v>33117</v>
      </c>
    </row>
    <row r="61" spans="1:104">
      <c r="A61" s="3" t="s">
        <v>122</v>
      </c>
      <c r="B61" s="3">
        <v>10043</v>
      </c>
      <c r="C61" s="3" t="s">
        <v>389</v>
      </c>
      <c r="D61" s="3" t="s">
        <v>390</v>
      </c>
      <c r="E61" s="3" t="s">
        <v>391</v>
      </c>
      <c r="F61" s="55">
        <v>1</v>
      </c>
      <c r="G61" s="3" t="s">
        <v>126</v>
      </c>
      <c r="H61" s="48">
        <v>241.7</v>
      </c>
      <c r="I61" s="48">
        <v>2116</v>
      </c>
      <c r="J61" s="48">
        <v>1680.29</v>
      </c>
      <c r="K61" s="48">
        <v>177.683333333333</v>
      </c>
      <c r="L61" s="49">
        <v>0.73513998069231801</v>
      </c>
      <c r="M61" s="3" t="s">
        <v>142</v>
      </c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63">
        <v>4.1233730831614197E-2</v>
      </c>
      <c r="AM61" s="63">
        <v>0.38993317087920298</v>
      </c>
      <c r="AN61" s="50" t="s">
        <v>128</v>
      </c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>
        <v>7.8544495999706203E-7</v>
      </c>
      <c r="BD61" s="50">
        <v>7.4276820851709797E-6</v>
      </c>
      <c r="BE61" s="50" t="s">
        <v>128</v>
      </c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>
        <v>2.77499553053828E-4</v>
      </c>
      <c r="CD61" s="50">
        <v>2.62421756308498E-3</v>
      </c>
      <c r="CE61" s="50" t="s">
        <v>128</v>
      </c>
      <c r="CF61" s="3" t="s">
        <v>152</v>
      </c>
      <c r="CG61" s="51" t="s">
        <v>153</v>
      </c>
      <c r="CH61" s="52">
        <v>34578</v>
      </c>
      <c r="CI61" s="51" t="s">
        <v>132</v>
      </c>
      <c r="CJ61" s="51" t="s">
        <v>159</v>
      </c>
      <c r="CK61" s="52">
        <v>34578</v>
      </c>
      <c r="CL61" s="51" t="s">
        <v>130</v>
      </c>
      <c r="CM61" s="51" t="s">
        <v>237</v>
      </c>
      <c r="CN61" s="52">
        <v>34578</v>
      </c>
    </row>
    <row r="62" spans="1:104">
      <c r="A62" s="3" t="s">
        <v>122</v>
      </c>
      <c r="B62" s="3">
        <v>602</v>
      </c>
      <c r="C62" s="3" t="s">
        <v>187</v>
      </c>
      <c r="D62" s="3" t="s">
        <v>188</v>
      </c>
      <c r="E62" s="3" t="s">
        <v>189</v>
      </c>
      <c r="F62" s="55">
        <v>1</v>
      </c>
      <c r="G62" s="3" t="s">
        <v>126</v>
      </c>
      <c r="H62" s="48">
        <v>690</v>
      </c>
      <c r="I62" s="48">
        <v>6700</v>
      </c>
      <c r="J62" s="48">
        <v>6429</v>
      </c>
      <c r="K62" s="48">
        <v>607.03654010091896</v>
      </c>
      <c r="L62" s="49">
        <v>0.87976310159553495</v>
      </c>
      <c r="M62" s="3" t="s">
        <v>142</v>
      </c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63">
        <v>3.6887621566212302E-2</v>
      </c>
      <c r="AM62" s="63">
        <v>0.39066926516442102</v>
      </c>
      <c r="AN62" s="50" t="s">
        <v>128</v>
      </c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>
        <v>6.1850745070299903E-4</v>
      </c>
      <c r="CD62" s="50">
        <v>6.5504860710831501E-3</v>
      </c>
      <c r="CE62" s="50" t="s">
        <v>128</v>
      </c>
      <c r="CF62" s="3" t="s">
        <v>152</v>
      </c>
      <c r="CG62" s="51" t="s">
        <v>190</v>
      </c>
      <c r="CI62" s="51" t="s">
        <v>152</v>
      </c>
      <c r="CJ62" s="51" t="s">
        <v>153</v>
      </c>
      <c r="CL62" s="51" t="s">
        <v>130</v>
      </c>
      <c r="CM62" s="51" t="s">
        <v>191</v>
      </c>
      <c r="CO62" s="51" t="s">
        <v>170</v>
      </c>
      <c r="CP62" s="51" t="s">
        <v>185</v>
      </c>
      <c r="CR62" s="51" t="s">
        <v>170</v>
      </c>
      <c r="CS62" s="51" t="s">
        <v>192</v>
      </c>
      <c r="CT62" s="52">
        <v>40210</v>
      </c>
      <c r="CU62" s="51" t="s">
        <v>130</v>
      </c>
      <c r="CV62" s="51" t="s">
        <v>193</v>
      </c>
      <c r="CW62" s="52">
        <v>40210</v>
      </c>
      <c r="CX62" s="51" t="s">
        <v>132</v>
      </c>
      <c r="CY62" s="51" t="s">
        <v>194</v>
      </c>
      <c r="CZ62" s="52">
        <v>40210</v>
      </c>
    </row>
    <row r="63" spans="1:104">
      <c r="A63" s="3" t="s">
        <v>122</v>
      </c>
      <c r="B63" s="3">
        <v>10676</v>
      </c>
      <c r="C63" s="3" t="s">
        <v>428</v>
      </c>
      <c r="D63" s="3" t="s">
        <v>277</v>
      </c>
      <c r="E63" s="3" t="s">
        <v>158</v>
      </c>
      <c r="F63" s="55">
        <v>1</v>
      </c>
      <c r="G63" s="3" t="s">
        <v>126</v>
      </c>
      <c r="H63" s="48">
        <v>135</v>
      </c>
      <c r="I63" s="48">
        <v>550</v>
      </c>
      <c r="J63" s="48">
        <v>501.13864160333299</v>
      </c>
      <c r="K63" s="48">
        <v>47.318318106978097</v>
      </c>
      <c r="L63" s="49">
        <v>0.35050606005168899</v>
      </c>
      <c r="M63" s="3" t="s">
        <v>142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63">
        <v>3.7197311409790802E-2</v>
      </c>
      <c r="AM63" s="63">
        <v>0.39394912703902102</v>
      </c>
      <c r="AN63" s="50" t="s">
        <v>128</v>
      </c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>
        <v>7.4997698095999998E-6</v>
      </c>
      <c r="BD63" s="50">
        <v>7.9428530114352804E-5</v>
      </c>
      <c r="BE63" s="50" t="s">
        <v>129</v>
      </c>
      <c r="BF63" s="50"/>
      <c r="BG63" s="50"/>
      <c r="BH63" s="50"/>
      <c r="BI63" s="50">
        <v>2.2509095435666701E-3</v>
      </c>
      <c r="BJ63" s="50" t="s">
        <v>128</v>
      </c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>
        <v>2.4857485937684201E-3</v>
      </c>
      <c r="CD63" s="50">
        <v>2.6326055605615298E-2</v>
      </c>
      <c r="CE63" s="50" t="s">
        <v>128</v>
      </c>
      <c r="CF63" s="3" t="s">
        <v>152</v>
      </c>
      <c r="CG63" s="51" t="s">
        <v>178</v>
      </c>
      <c r="CI63" s="51" t="s">
        <v>130</v>
      </c>
      <c r="CJ63" s="51" t="s">
        <v>138</v>
      </c>
      <c r="CL63" s="51" t="s">
        <v>132</v>
      </c>
    </row>
    <row r="64" spans="1:104">
      <c r="A64" s="3" t="s">
        <v>122</v>
      </c>
      <c r="B64" s="3">
        <v>10774</v>
      </c>
      <c r="C64" s="3" t="s">
        <v>438</v>
      </c>
      <c r="D64" s="3" t="s">
        <v>303</v>
      </c>
      <c r="E64" s="3" t="s">
        <v>439</v>
      </c>
      <c r="F64" s="55">
        <v>2</v>
      </c>
      <c r="G64" s="3" t="s">
        <v>126</v>
      </c>
      <c r="H64" s="48">
        <v>136</v>
      </c>
      <c r="I64" s="48">
        <v>889</v>
      </c>
      <c r="J64" s="48">
        <v>799.85555555555595</v>
      </c>
      <c r="K64" s="48">
        <v>68.811111111111103</v>
      </c>
      <c r="L64" s="49">
        <v>0.50596405228758201</v>
      </c>
      <c r="M64" s="56" t="s">
        <v>142</v>
      </c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63">
        <v>3.54012112809685E-2</v>
      </c>
      <c r="AM64" s="63">
        <v>0.41172182809804803</v>
      </c>
      <c r="AN64" s="50" t="s">
        <v>128</v>
      </c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>
        <v>1.9444137814808701E-5</v>
      </c>
      <c r="BD64" s="50">
        <v>2.2603818361429401E-4</v>
      </c>
      <c r="BE64" s="50" t="s">
        <v>128</v>
      </c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>
        <v>1.9479675320311202E-6</v>
      </c>
      <c r="CD64" s="50">
        <v>2.2620737625226399E-5</v>
      </c>
      <c r="CE64" s="50" t="s">
        <v>128</v>
      </c>
      <c r="CF64" s="3" t="s">
        <v>130</v>
      </c>
      <c r="CG64" s="51" t="s">
        <v>236</v>
      </c>
      <c r="CH64" s="52">
        <v>33664</v>
      </c>
      <c r="CI64" s="51" t="s">
        <v>130</v>
      </c>
      <c r="CJ64" s="51" t="s">
        <v>236</v>
      </c>
      <c r="CK64" s="52">
        <v>33664</v>
      </c>
      <c r="CL64" s="51" t="s">
        <v>132</v>
      </c>
      <c r="CM64" s="51" t="s">
        <v>159</v>
      </c>
      <c r="CN64" s="52">
        <v>33664</v>
      </c>
      <c r="CO64" s="51" t="s">
        <v>132</v>
      </c>
      <c r="CP64" s="51" t="s">
        <v>159</v>
      </c>
      <c r="CQ64" s="52">
        <v>33664</v>
      </c>
      <c r="CR64" s="51" t="s">
        <v>130</v>
      </c>
      <c r="CS64" s="51" t="s">
        <v>186</v>
      </c>
      <c r="CT64" s="52">
        <v>33664</v>
      </c>
      <c r="CU64" s="51" t="s">
        <v>130</v>
      </c>
      <c r="CV64" s="51" t="s">
        <v>186</v>
      </c>
      <c r="CW64" s="52">
        <v>33664</v>
      </c>
    </row>
    <row r="65" spans="1:146">
      <c r="A65" s="3" t="s">
        <v>122</v>
      </c>
      <c r="B65" s="3">
        <v>10774</v>
      </c>
      <c r="C65" s="3" t="s">
        <v>438</v>
      </c>
      <c r="D65" s="3" t="s">
        <v>303</v>
      </c>
      <c r="E65" s="3" t="s">
        <v>439</v>
      </c>
      <c r="F65" s="126" t="s">
        <v>561</v>
      </c>
      <c r="G65" s="3" t="s">
        <v>126</v>
      </c>
      <c r="H65" s="48">
        <v>136</v>
      </c>
      <c r="I65" s="48">
        <v>889</v>
      </c>
      <c r="J65" s="48">
        <v>799.85555555555595</v>
      </c>
      <c r="K65" s="48">
        <v>68.811111111111103</v>
      </c>
      <c r="L65" s="49">
        <v>0.50596405228758201</v>
      </c>
      <c r="M65" s="56" t="s">
        <v>142</v>
      </c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63">
        <v>3.54012112809685E-2</v>
      </c>
      <c r="AM65" s="63">
        <v>0.41172182809804803</v>
      </c>
      <c r="AN65" s="50" t="s">
        <v>128</v>
      </c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>
        <v>1.9444137814808701E-5</v>
      </c>
      <c r="BD65" s="50">
        <v>2.2603818361429401E-4</v>
      </c>
      <c r="BE65" s="50" t="s">
        <v>128</v>
      </c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>
        <v>1.9479675320311202E-6</v>
      </c>
      <c r="CD65" s="50">
        <v>2.2620737625226399E-5</v>
      </c>
      <c r="CE65" s="50" t="s">
        <v>128</v>
      </c>
      <c r="CF65" s="3" t="s">
        <v>130</v>
      </c>
      <c r="CG65" s="51" t="s">
        <v>236</v>
      </c>
      <c r="CH65" s="52">
        <v>33664</v>
      </c>
      <c r="CI65" s="51" t="s">
        <v>130</v>
      </c>
      <c r="CJ65" s="51" t="s">
        <v>236</v>
      </c>
      <c r="CK65" s="52">
        <v>33664</v>
      </c>
      <c r="CL65" s="51" t="s">
        <v>132</v>
      </c>
      <c r="CM65" s="51" t="s">
        <v>159</v>
      </c>
      <c r="CN65" s="52">
        <v>33664</v>
      </c>
      <c r="CO65" s="51" t="s">
        <v>132</v>
      </c>
      <c r="CP65" s="51" t="s">
        <v>159</v>
      </c>
      <c r="CQ65" s="52">
        <v>33664</v>
      </c>
      <c r="CR65" s="51" t="s">
        <v>130</v>
      </c>
      <c r="CS65" s="51" t="s">
        <v>186</v>
      </c>
      <c r="CT65" s="52">
        <v>33664</v>
      </c>
      <c r="CU65" s="51" t="s">
        <v>130</v>
      </c>
      <c r="CV65" s="51" t="s">
        <v>186</v>
      </c>
      <c r="CW65" s="52">
        <v>33664</v>
      </c>
    </row>
    <row r="66" spans="1:146">
      <c r="A66" s="3" t="s">
        <v>122</v>
      </c>
      <c r="B66" s="3">
        <v>130</v>
      </c>
      <c r="C66" s="3" t="s">
        <v>149</v>
      </c>
      <c r="D66" s="3" t="s">
        <v>150</v>
      </c>
      <c r="E66" s="3" t="s">
        <v>154</v>
      </c>
      <c r="F66" s="55">
        <v>1</v>
      </c>
      <c r="G66" s="3" t="s">
        <v>126</v>
      </c>
      <c r="H66" s="48">
        <v>625</v>
      </c>
      <c r="I66" s="48">
        <v>6058</v>
      </c>
      <c r="J66" s="48">
        <v>5682.9955483333297</v>
      </c>
      <c r="K66" s="48">
        <v>646.25662104589003</v>
      </c>
      <c r="L66" s="49">
        <v>1.0340105936734201</v>
      </c>
      <c r="M66" s="3" t="s">
        <v>142</v>
      </c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63">
        <v>4.8467903603322697E-2</v>
      </c>
      <c r="AM66" s="63">
        <v>0.425951509086201</v>
      </c>
      <c r="AN66" s="50" t="s">
        <v>128</v>
      </c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>
        <v>4.1699999999999999E-6</v>
      </c>
      <c r="BD66" s="50">
        <v>3.6688579437226599E-5</v>
      </c>
      <c r="BE66" s="50" t="s">
        <v>129</v>
      </c>
      <c r="BF66" s="50"/>
      <c r="BG66" s="50"/>
      <c r="BH66" s="50"/>
      <c r="BI66" s="50">
        <v>4.2766666666666699E-3</v>
      </c>
      <c r="BJ66" s="50" t="s">
        <v>128</v>
      </c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>
        <v>1.8071766876365101E-4</v>
      </c>
      <c r="CD66" s="50">
        <v>1.5889620785177799E-3</v>
      </c>
      <c r="CE66" s="50" t="s">
        <v>128</v>
      </c>
      <c r="CF66" s="3" t="s">
        <v>152</v>
      </c>
      <c r="CG66" s="51" t="s">
        <v>153</v>
      </c>
      <c r="CH66" s="52">
        <v>38930</v>
      </c>
      <c r="CI66" s="51" t="s">
        <v>130</v>
      </c>
      <c r="CJ66" s="51" t="s">
        <v>138</v>
      </c>
      <c r="CK66" s="52">
        <v>38930</v>
      </c>
      <c r="CL66" s="51" t="s">
        <v>132</v>
      </c>
      <c r="CM66" s="51" t="s">
        <v>133</v>
      </c>
      <c r="CN66" s="52">
        <v>38930</v>
      </c>
    </row>
    <row r="67" spans="1:146">
      <c r="A67" s="3" t="s">
        <v>122</v>
      </c>
      <c r="B67" s="3">
        <v>10002</v>
      </c>
      <c r="C67" s="3" t="s">
        <v>386</v>
      </c>
      <c r="D67" s="3" t="s">
        <v>387</v>
      </c>
      <c r="E67" s="3" t="s">
        <v>388</v>
      </c>
      <c r="F67" s="55">
        <v>1</v>
      </c>
      <c r="G67" s="3" t="s">
        <v>177</v>
      </c>
      <c r="H67" s="48">
        <v>117</v>
      </c>
      <c r="I67" s="48">
        <v>1052</v>
      </c>
      <c r="J67" s="48">
        <v>1185</v>
      </c>
      <c r="K67" s="48">
        <v>103.28111947350099</v>
      </c>
      <c r="L67" s="49">
        <v>0.88274461088462297</v>
      </c>
      <c r="M67" s="3" t="s">
        <v>142</v>
      </c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63">
        <v>3.5533333333333299E-2</v>
      </c>
      <c r="AM67" s="63">
        <v>0.42991543655453701</v>
      </c>
      <c r="AN67" s="50" t="s">
        <v>128</v>
      </c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>
        <v>1.9872202478773898E-6</v>
      </c>
      <c r="BD67" s="50">
        <v>2.27860173237778E-5</v>
      </c>
      <c r="BE67" s="50" t="s">
        <v>128</v>
      </c>
      <c r="BF67" s="50"/>
      <c r="BG67" s="50"/>
      <c r="BH67" s="50"/>
      <c r="BI67" s="50">
        <v>2.0000000000000001E-4</v>
      </c>
      <c r="BJ67" s="50" t="s">
        <v>129</v>
      </c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>
        <v>1.5380505361709399E-3</v>
      </c>
      <c r="CA67" s="50">
        <v>1.7629760206970001E-2</v>
      </c>
      <c r="CB67" s="50" t="s">
        <v>128</v>
      </c>
      <c r="CC67" s="50"/>
      <c r="CD67" s="50"/>
      <c r="CE67" s="50"/>
      <c r="CF67" s="3" t="s">
        <v>152</v>
      </c>
      <c r="CG67" s="51" t="s">
        <v>178</v>
      </c>
      <c r="CH67" s="52">
        <v>33239</v>
      </c>
      <c r="CI67" s="51" t="s">
        <v>130</v>
      </c>
      <c r="CJ67" s="51" t="s">
        <v>237</v>
      </c>
      <c r="CK67" s="52">
        <v>33239</v>
      </c>
    </row>
    <row r="68" spans="1:146">
      <c r="A68" s="3" t="s">
        <v>122</v>
      </c>
      <c r="B68" s="3">
        <v>2837</v>
      </c>
      <c r="C68" s="3" t="s">
        <v>272</v>
      </c>
      <c r="D68" s="3" t="s">
        <v>270</v>
      </c>
      <c r="E68" s="3" t="s">
        <v>198</v>
      </c>
      <c r="F68" s="55">
        <v>1</v>
      </c>
      <c r="G68" s="3" t="s">
        <v>126</v>
      </c>
      <c r="H68" s="48">
        <v>144</v>
      </c>
      <c r="I68" s="48">
        <v>1205</v>
      </c>
      <c r="J68" s="48">
        <v>928.2</v>
      </c>
      <c r="K68" s="48">
        <v>103.488749400731</v>
      </c>
      <c r="L68" s="49">
        <v>0.718671870838407</v>
      </c>
      <c r="M68" s="3" t="s">
        <v>216</v>
      </c>
      <c r="N68" s="50">
        <v>3.0548341500000001E-7</v>
      </c>
      <c r="O68" s="50">
        <v>2.7340294646275199E-6</v>
      </c>
      <c r="P68" s="50" t="s">
        <v>129</v>
      </c>
      <c r="Q68" s="50">
        <v>3.0447963598E-7</v>
      </c>
      <c r="R68" s="50">
        <v>2.7250457971617898E-6</v>
      </c>
      <c r="S68" s="50" t="s">
        <v>129</v>
      </c>
      <c r="T68" s="50">
        <v>3.0249173847000001E-7</v>
      </c>
      <c r="U68" s="50">
        <v>2.7072544209425602E-6</v>
      </c>
      <c r="V68" s="50" t="s">
        <v>129</v>
      </c>
      <c r="W68" s="50">
        <v>3.0052962990000002E-7</v>
      </c>
      <c r="X68" s="50">
        <v>2.68969385176018E-6</v>
      </c>
      <c r="Y68" s="50" t="s">
        <v>129</v>
      </c>
      <c r="Z68" s="50">
        <v>1.1226510555E-6</v>
      </c>
      <c r="AA68" s="50">
        <v>1.0047553855688601E-5</v>
      </c>
      <c r="AB68" s="50" t="s">
        <v>129</v>
      </c>
      <c r="AC68" s="50">
        <v>2.9859281165999998E-7</v>
      </c>
      <c r="AD68" s="50">
        <v>2.6723596271320099E-6</v>
      </c>
      <c r="AE68" s="50" t="s">
        <v>129</v>
      </c>
      <c r="AF68" s="50"/>
      <c r="AG68" s="50"/>
      <c r="AH68" s="50"/>
      <c r="AI68" s="50">
        <v>2.9668079791999998E-7</v>
      </c>
      <c r="AJ68" s="50">
        <v>2.6552473989544801E-6</v>
      </c>
      <c r="AK68" s="50" t="s">
        <v>129</v>
      </c>
      <c r="AL68" s="63">
        <v>4.7908493511247201E-2</v>
      </c>
      <c r="AM68" s="63">
        <v>0.43434394530444698</v>
      </c>
      <c r="AN68" s="50" t="s">
        <v>128</v>
      </c>
      <c r="AO68" s="50">
        <v>2.8927149600000002E-7</v>
      </c>
      <c r="AP68" s="50">
        <v>2.5889352891412498E-6</v>
      </c>
      <c r="AQ68" s="50" t="s">
        <v>129</v>
      </c>
      <c r="AR68" s="50">
        <v>2.8837127349999999E-7</v>
      </c>
      <c r="AS68" s="50">
        <v>2.5808784365631099E-6</v>
      </c>
      <c r="AT68" s="50" t="s">
        <v>129</v>
      </c>
      <c r="AU68" s="50">
        <v>1.168909227E-5</v>
      </c>
      <c r="AV68" s="50" t="s">
        <v>129</v>
      </c>
      <c r="AW68" s="50">
        <v>2.822232565E-7</v>
      </c>
      <c r="AX68" s="50">
        <v>2.52585463231819E-6</v>
      </c>
      <c r="AY68" s="50" t="s">
        <v>129</v>
      </c>
      <c r="AZ68" s="50">
        <v>2.8136630329000001E-7</v>
      </c>
      <c r="BA68" s="50">
        <v>2.5181850332142601E-6</v>
      </c>
      <c r="BB68" s="50" t="s">
        <v>129</v>
      </c>
      <c r="BC68" s="50">
        <v>1.2207318941020801E-5</v>
      </c>
      <c r="BD68" s="50">
        <v>1.10640459122965E-4</v>
      </c>
      <c r="BE68" s="50" t="s">
        <v>128</v>
      </c>
      <c r="BF68" s="50">
        <v>2.7715843236000002E-7</v>
      </c>
      <c r="BG68" s="50">
        <v>2.4805252371629202E-6</v>
      </c>
      <c r="BH68" s="50" t="s">
        <v>129</v>
      </c>
      <c r="BI68" s="50">
        <v>6.2018636368000001E-3</v>
      </c>
      <c r="BJ68" s="50" t="s">
        <v>129</v>
      </c>
      <c r="BK68" s="50">
        <v>5.9754541211000002E-7</v>
      </c>
      <c r="BL68" s="50">
        <v>5.34793930846207E-6</v>
      </c>
      <c r="BM68" s="50" t="s">
        <v>128</v>
      </c>
      <c r="BN68" s="50">
        <v>2.6989311423E-7</v>
      </c>
      <c r="BO68" s="50">
        <v>2.4155017600706701E-6</v>
      </c>
      <c r="BP68" s="50" t="s">
        <v>129</v>
      </c>
      <c r="BQ68" s="50">
        <v>2.6833002668999998E-7</v>
      </c>
      <c r="BR68" s="50">
        <v>2.4015123675854801E-6</v>
      </c>
      <c r="BS68" s="50" t="s">
        <v>129</v>
      </c>
      <c r="BT68" s="50"/>
      <c r="BU68" s="50"/>
      <c r="BV68" s="50"/>
      <c r="BW68" s="50"/>
      <c r="BX68" s="50"/>
      <c r="BY68" s="50"/>
      <c r="BZ68" s="50"/>
      <c r="CA68" s="50"/>
      <c r="CB68" s="50"/>
      <c r="CC68" s="50">
        <v>6.5099512195499702E-4</v>
      </c>
      <c r="CD68" s="50">
        <v>5.9019970973936504E-3</v>
      </c>
      <c r="CE68" s="50" t="s">
        <v>128</v>
      </c>
      <c r="CF68" s="3" t="s">
        <v>130</v>
      </c>
      <c r="CG68" s="51" t="s">
        <v>138</v>
      </c>
      <c r="CH68" s="52">
        <v>28856</v>
      </c>
    </row>
    <row r="69" spans="1:146">
      <c r="A69" s="3" t="s">
        <v>122</v>
      </c>
      <c r="B69" s="3">
        <v>52007</v>
      </c>
      <c r="C69" s="3" t="s">
        <v>457</v>
      </c>
      <c r="D69" s="3" t="s">
        <v>303</v>
      </c>
      <c r="E69" s="3" t="s">
        <v>439</v>
      </c>
      <c r="F69" s="55">
        <v>2</v>
      </c>
      <c r="G69" s="3" t="s">
        <v>126</v>
      </c>
      <c r="H69" s="48">
        <v>152</v>
      </c>
      <c r="I69" s="48">
        <v>1834</v>
      </c>
      <c r="J69" s="48">
        <v>1083.581537795</v>
      </c>
      <c r="K69" s="48">
        <v>102.313514951052</v>
      </c>
      <c r="L69" s="49">
        <v>0.67311522994112905</v>
      </c>
      <c r="M69" s="3" t="s">
        <v>142</v>
      </c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63">
        <v>4.3517511481149997E-2</v>
      </c>
      <c r="AM69" s="63">
        <v>0.46088507500026499</v>
      </c>
      <c r="AN69" s="50" t="s">
        <v>128</v>
      </c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>
        <v>5.7200000000000003E-4</v>
      </c>
      <c r="BJ69" s="50" t="s">
        <v>129</v>
      </c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>
        <v>2.7971581262436801E-4</v>
      </c>
      <c r="CD69" s="50">
        <v>2.96241303540492E-3</v>
      </c>
      <c r="CE69" s="50" t="s">
        <v>128</v>
      </c>
      <c r="CF69" s="3" t="s">
        <v>132</v>
      </c>
      <c r="CG69" s="51" t="s">
        <v>159</v>
      </c>
      <c r="CH69" s="52">
        <v>33909</v>
      </c>
      <c r="CI69" s="51" t="s">
        <v>132</v>
      </c>
      <c r="CJ69" s="51" t="s">
        <v>159</v>
      </c>
      <c r="CK69" s="52">
        <v>33909</v>
      </c>
      <c r="CL69" s="51" t="s">
        <v>130</v>
      </c>
      <c r="CM69" s="51" t="s">
        <v>186</v>
      </c>
      <c r="CN69" s="52">
        <v>33909</v>
      </c>
      <c r="CO69" s="51" t="s">
        <v>130</v>
      </c>
      <c r="CP69" s="51" t="s">
        <v>186</v>
      </c>
      <c r="CQ69" s="52">
        <v>33909</v>
      </c>
    </row>
    <row r="70" spans="1:146">
      <c r="A70" s="3" t="s">
        <v>122</v>
      </c>
      <c r="B70" s="3">
        <v>52007</v>
      </c>
      <c r="C70" s="3" t="s">
        <v>457</v>
      </c>
      <c r="D70" s="3" t="s">
        <v>303</v>
      </c>
      <c r="E70" s="3" t="s">
        <v>439</v>
      </c>
      <c r="F70" s="126" t="s">
        <v>561</v>
      </c>
      <c r="G70" s="3" t="s">
        <v>126</v>
      </c>
      <c r="H70" s="48">
        <v>152</v>
      </c>
      <c r="I70" s="48">
        <v>1834</v>
      </c>
      <c r="J70" s="48">
        <v>1083.581537795</v>
      </c>
      <c r="K70" s="48">
        <v>102.313514951052</v>
      </c>
      <c r="L70" s="49">
        <v>0.67311522994112905</v>
      </c>
      <c r="M70" s="3" t="s">
        <v>142</v>
      </c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63">
        <v>4.3517511481149997E-2</v>
      </c>
      <c r="AM70" s="63">
        <v>0.46088507500026499</v>
      </c>
      <c r="AN70" s="50" t="s">
        <v>128</v>
      </c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>
        <v>5.7200000000000003E-4</v>
      </c>
      <c r="BJ70" s="50" t="s">
        <v>129</v>
      </c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>
        <v>2.7971581262436801E-4</v>
      </c>
      <c r="CD70" s="50">
        <v>2.96241303540492E-3</v>
      </c>
      <c r="CE70" s="50" t="s">
        <v>128</v>
      </c>
      <c r="CF70" s="3" t="s">
        <v>132</v>
      </c>
      <c r="CG70" s="51" t="s">
        <v>159</v>
      </c>
      <c r="CH70" s="52">
        <v>33909</v>
      </c>
      <c r="CI70" s="51" t="s">
        <v>132</v>
      </c>
      <c r="CJ70" s="51" t="s">
        <v>159</v>
      </c>
      <c r="CK70" s="52">
        <v>33909</v>
      </c>
      <c r="CL70" s="51" t="s">
        <v>130</v>
      </c>
      <c r="CM70" s="51" t="s">
        <v>186</v>
      </c>
      <c r="CN70" s="52">
        <v>33909</v>
      </c>
      <c r="CO70" s="51" t="s">
        <v>130</v>
      </c>
      <c r="CP70" s="51" t="s">
        <v>186</v>
      </c>
      <c r="CQ70" s="52">
        <v>33909</v>
      </c>
    </row>
    <row r="71" spans="1:146">
      <c r="A71" s="3" t="s">
        <v>122</v>
      </c>
      <c r="B71" s="3">
        <v>10143</v>
      </c>
      <c r="C71" s="3" t="s">
        <v>399</v>
      </c>
      <c r="D71" s="3" t="s">
        <v>277</v>
      </c>
      <c r="E71" s="3" t="s">
        <v>400</v>
      </c>
      <c r="F71" s="55">
        <v>1</v>
      </c>
      <c r="G71" s="3" t="s">
        <v>177</v>
      </c>
      <c r="H71" s="48">
        <v>131</v>
      </c>
      <c r="I71" s="48">
        <v>8000</v>
      </c>
      <c r="J71" s="48">
        <v>1173.31666666667</v>
      </c>
      <c r="K71" s="48">
        <v>123.608482887013</v>
      </c>
      <c r="L71" s="49">
        <v>0.94357620524437602</v>
      </c>
      <c r="M71" s="3" t="s">
        <v>397</v>
      </c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63">
        <v>4.8813306365066499E-2</v>
      </c>
      <c r="AM71" s="63">
        <v>0.46202958448778497</v>
      </c>
      <c r="AN71" s="50" t="s">
        <v>128</v>
      </c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>
        <v>2.4700000000000001E-6</v>
      </c>
      <c r="BD71" s="50">
        <v>2.35124238548035E-5</v>
      </c>
      <c r="BE71" s="50" t="s">
        <v>128</v>
      </c>
      <c r="BF71" s="50"/>
      <c r="BG71" s="50"/>
      <c r="BH71" s="50"/>
      <c r="BI71" s="50">
        <v>1.4666666666666699E-2</v>
      </c>
      <c r="BJ71" s="50" t="s">
        <v>128</v>
      </c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>
        <v>4.0069521454035598E-4</v>
      </c>
      <c r="CD71" s="50">
        <v>3.7920406692648098E-3</v>
      </c>
      <c r="CE71" s="50" t="s">
        <v>128</v>
      </c>
      <c r="CF71" s="3" t="s">
        <v>152</v>
      </c>
      <c r="CG71" s="51" t="s">
        <v>178</v>
      </c>
      <c r="CH71" s="52">
        <v>34820</v>
      </c>
      <c r="CI71" s="51" t="s">
        <v>130</v>
      </c>
      <c r="CJ71" s="51" t="s">
        <v>186</v>
      </c>
      <c r="CK71" s="52">
        <v>34820</v>
      </c>
    </row>
    <row r="72" spans="1:146">
      <c r="A72" s="3" t="s">
        <v>122</v>
      </c>
      <c r="B72" s="3">
        <v>7213</v>
      </c>
      <c r="C72" s="3" t="s">
        <v>376</v>
      </c>
      <c r="D72" s="3" t="s">
        <v>303</v>
      </c>
      <c r="E72" s="3" t="s">
        <v>199</v>
      </c>
      <c r="F72" s="55">
        <v>1</v>
      </c>
      <c r="G72" s="3" t="s">
        <v>126</v>
      </c>
      <c r="H72" s="48">
        <v>434</v>
      </c>
      <c r="I72" s="48">
        <v>5041</v>
      </c>
      <c r="J72" s="48">
        <v>4463.3993820015903</v>
      </c>
      <c r="K72" s="48">
        <v>454.234344570215</v>
      </c>
      <c r="L72" s="49">
        <v>1.0466229137562599</v>
      </c>
      <c r="M72" s="3" t="s">
        <v>142</v>
      </c>
      <c r="N72" s="50">
        <v>1.8575745789000001E-9</v>
      </c>
      <c r="O72" s="50">
        <v>1.8246122599970601E-8</v>
      </c>
      <c r="P72" s="50" t="s">
        <v>128</v>
      </c>
      <c r="Q72" s="50">
        <v>2.1603108500333298E-9</v>
      </c>
      <c r="R72" s="50">
        <v>2.1219765317361602E-8</v>
      </c>
      <c r="S72" s="50" t="s">
        <v>128</v>
      </c>
      <c r="T72" s="50">
        <v>1.4539450370333299E-9</v>
      </c>
      <c r="U72" s="50">
        <v>1.42814505003823E-8</v>
      </c>
      <c r="V72" s="50" t="s">
        <v>128</v>
      </c>
      <c r="W72" s="50">
        <v>2.1052256229899999E-9</v>
      </c>
      <c r="X72" s="50">
        <v>2.0678687819049201E-8</v>
      </c>
      <c r="Y72" s="50" t="s">
        <v>128</v>
      </c>
      <c r="Z72" s="50">
        <v>5.4848735643E-10</v>
      </c>
      <c r="AA72" s="50">
        <v>5.3875454927262401E-9</v>
      </c>
      <c r="AB72" s="50" t="s">
        <v>128</v>
      </c>
      <c r="AC72" s="50">
        <v>1.2652395671333299E-9</v>
      </c>
      <c r="AD72" s="50">
        <v>1.24278812395889E-8</v>
      </c>
      <c r="AE72" s="50" t="s">
        <v>128</v>
      </c>
      <c r="AF72" s="50">
        <v>5.1190452022333303E-9</v>
      </c>
      <c r="AG72" s="50">
        <v>5.02820868759147E-8</v>
      </c>
      <c r="AH72" s="50" t="s">
        <v>128</v>
      </c>
      <c r="AI72" s="50">
        <v>2.7224769220833299E-10</v>
      </c>
      <c r="AJ72" s="50">
        <v>2.6741670703385101E-9</v>
      </c>
      <c r="AK72" s="50" t="s">
        <v>128</v>
      </c>
      <c r="AL72" s="63">
        <v>4.7792966482132299E-2</v>
      </c>
      <c r="AM72" s="63">
        <v>0.47063289089216198</v>
      </c>
      <c r="AN72" s="50" t="s">
        <v>128</v>
      </c>
      <c r="AO72" s="50">
        <v>2.4784741153333301E-9</v>
      </c>
      <c r="AP72" s="50">
        <v>2.43449404847072E-8</v>
      </c>
      <c r="AQ72" s="50" t="s">
        <v>128</v>
      </c>
      <c r="AR72" s="50">
        <v>2.0494862722999999E-10</v>
      </c>
      <c r="AS72" s="50">
        <v>2.0131185157307002E-9</v>
      </c>
      <c r="AT72" s="50" t="s">
        <v>129</v>
      </c>
      <c r="AU72" s="50">
        <v>1.0633621871999999E-6</v>
      </c>
      <c r="AV72" s="50" t="s">
        <v>129</v>
      </c>
      <c r="AW72" s="50">
        <v>1.45299344528333E-8</v>
      </c>
      <c r="AX72" s="50">
        <v>1.4272103441086399E-7</v>
      </c>
      <c r="AY72" s="50" t="s">
        <v>128</v>
      </c>
      <c r="AZ72" s="50">
        <v>4.07994487406667E-9</v>
      </c>
      <c r="BA72" s="50">
        <v>4.0075470034384797E-8</v>
      </c>
      <c r="BB72" s="50" t="s">
        <v>128</v>
      </c>
      <c r="BC72" s="50">
        <v>6.8810805056828297E-6</v>
      </c>
      <c r="BD72" s="50">
        <v>6.7615623886952499E-5</v>
      </c>
      <c r="BE72" s="50" t="s">
        <v>128</v>
      </c>
      <c r="BF72" s="50">
        <v>6.62543017563333E-10</v>
      </c>
      <c r="BG72" s="50">
        <v>6.50786313698031E-9</v>
      </c>
      <c r="BH72" s="50" t="s">
        <v>128</v>
      </c>
      <c r="BI72" s="50">
        <v>1.8233333333333301E-4</v>
      </c>
      <c r="BJ72" s="50" t="s">
        <v>128</v>
      </c>
      <c r="BK72" s="50">
        <v>1.55016557933333E-7</v>
      </c>
      <c r="BL72" s="50">
        <v>1.5226581765303701E-6</v>
      </c>
      <c r="BM72" s="50" t="s">
        <v>128</v>
      </c>
      <c r="BN72" s="50">
        <v>2.5792556025333298E-8</v>
      </c>
      <c r="BO72" s="50">
        <v>2.53348718673532E-7</v>
      </c>
      <c r="BP72" s="50" t="s">
        <v>128</v>
      </c>
      <c r="BQ72" s="50">
        <v>3.0122675216333297E-8</v>
      </c>
      <c r="BR72" s="50">
        <v>2.9588153890530902E-7</v>
      </c>
      <c r="BS72" s="50" t="s">
        <v>128</v>
      </c>
      <c r="BT72" s="50"/>
      <c r="BU72" s="50"/>
      <c r="BV72" s="50"/>
      <c r="BW72" s="50"/>
      <c r="BX72" s="50"/>
      <c r="BY72" s="50"/>
      <c r="BZ72" s="50"/>
      <c r="CA72" s="50"/>
      <c r="CB72" s="50"/>
      <c r="CC72" s="50">
        <v>3.8518634576830603E-5</v>
      </c>
      <c r="CD72" s="50">
        <v>3.8072254993763097E-4</v>
      </c>
      <c r="CE72" s="50" t="s">
        <v>128</v>
      </c>
      <c r="CF72" s="3" t="s">
        <v>152</v>
      </c>
      <c r="CG72" s="51" t="s">
        <v>178</v>
      </c>
      <c r="CH72" s="52">
        <v>37681</v>
      </c>
      <c r="CI72" s="51" t="s">
        <v>130</v>
      </c>
      <c r="CJ72" s="51" t="s">
        <v>237</v>
      </c>
      <c r="CK72" s="52">
        <v>37742</v>
      </c>
      <c r="CL72" s="51" t="s">
        <v>132</v>
      </c>
      <c r="CM72" s="51" t="s">
        <v>133</v>
      </c>
      <c r="CN72" s="52">
        <v>37742</v>
      </c>
    </row>
    <row r="73" spans="1:146">
      <c r="A73" s="3" t="s">
        <v>122</v>
      </c>
      <c r="B73" s="3">
        <v>2324</v>
      </c>
      <c r="C73" s="3" t="s">
        <v>253</v>
      </c>
      <c r="D73" s="3" t="s">
        <v>254</v>
      </c>
      <c r="E73" s="3" t="s">
        <v>136</v>
      </c>
      <c r="F73" s="55">
        <v>1</v>
      </c>
      <c r="G73" s="3" t="s">
        <v>126</v>
      </c>
      <c r="H73" s="48">
        <v>111</v>
      </c>
      <c r="I73" s="48">
        <v>1215</v>
      </c>
      <c r="J73" s="48">
        <v>917.56666666666604</v>
      </c>
      <c r="K73" s="48">
        <v>98.635152424373302</v>
      </c>
      <c r="L73" s="49">
        <v>0.88860497679615602</v>
      </c>
      <c r="M73" s="3" t="s">
        <v>142</v>
      </c>
      <c r="N73" s="50">
        <v>2.1E-7</v>
      </c>
      <c r="O73" s="50">
        <v>1.9563404795084699E-6</v>
      </c>
      <c r="P73" s="50" t="s">
        <v>129</v>
      </c>
      <c r="Q73" s="50">
        <v>2.1E-7</v>
      </c>
      <c r="R73" s="50">
        <v>1.9563404795084699E-6</v>
      </c>
      <c r="S73" s="50" t="s">
        <v>129</v>
      </c>
      <c r="T73" s="50">
        <v>2.1E-7</v>
      </c>
      <c r="U73" s="50">
        <v>1.9563404795084699E-6</v>
      </c>
      <c r="V73" s="50" t="s">
        <v>129</v>
      </c>
      <c r="W73" s="50">
        <v>2.1E-7</v>
      </c>
      <c r="X73" s="50">
        <v>1.9563404795084699E-6</v>
      </c>
      <c r="Y73" s="50" t="s">
        <v>129</v>
      </c>
      <c r="Z73" s="50">
        <v>2.1E-7</v>
      </c>
      <c r="AA73" s="50">
        <v>1.9563404795084699E-6</v>
      </c>
      <c r="AB73" s="50" t="s">
        <v>129</v>
      </c>
      <c r="AC73" s="50">
        <v>2.1E-7</v>
      </c>
      <c r="AD73" s="50">
        <v>1.9563404795084699E-6</v>
      </c>
      <c r="AE73" s="50" t="s">
        <v>129</v>
      </c>
      <c r="AF73" s="50">
        <v>2.1E-7</v>
      </c>
      <c r="AG73" s="50">
        <v>1.9563404795084699E-6</v>
      </c>
      <c r="AH73" s="50" t="s">
        <v>129</v>
      </c>
      <c r="AI73" s="50"/>
      <c r="AJ73" s="50"/>
      <c r="AK73" s="50"/>
      <c r="AL73" s="63">
        <v>5.2022801560922302E-2</v>
      </c>
      <c r="AM73" s="63">
        <v>0.480581243463369</v>
      </c>
      <c r="AN73" s="50" t="s">
        <v>128</v>
      </c>
      <c r="AO73" s="50">
        <v>2.1E-7</v>
      </c>
      <c r="AP73" s="50">
        <v>1.9563404795084699E-6</v>
      </c>
      <c r="AQ73" s="50" t="s">
        <v>129</v>
      </c>
      <c r="AR73" s="50">
        <v>2.1E-7</v>
      </c>
      <c r="AS73" s="50">
        <v>1.9563404795084699E-6</v>
      </c>
      <c r="AT73" s="50" t="s">
        <v>129</v>
      </c>
      <c r="AU73" s="50">
        <v>2.199E-6</v>
      </c>
      <c r="AV73" s="50" t="s">
        <v>129</v>
      </c>
      <c r="AW73" s="50">
        <v>2.1E-7</v>
      </c>
      <c r="AX73" s="50">
        <v>1.9563404795084699E-6</v>
      </c>
      <c r="AY73" s="50" t="s">
        <v>129</v>
      </c>
      <c r="AZ73" s="50">
        <v>2.1E-7</v>
      </c>
      <c r="BA73" s="50">
        <v>1.9563404795084699E-6</v>
      </c>
      <c r="BB73" s="50" t="s">
        <v>129</v>
      </c>
      <c r="BC73" s="50">
        <v>4.5299999999999998E-6</v>
      </c>
      <c r="BD73" s="50">
        <v>4.2201058915111299E-5</v>
      </c>
      <c r="BE73" s="50" t="s">
        <v>129</v>
      </c>
      <c r="BF73" s="50">
        <v>2.1E-7</v>
      </c>
      <c r="BG73" s="50">
        <v>1.9563404795084699E-6</v>
      </c>
      <c r="BH73" s="50" t="s">
        <v>129</v>
      </c>
      <c r="BI73" s="50">
        <v>4.3333333333333299E-4</v>
      </c>
      <c r="BJ73" s="50" t="s">
        <v>128</v>
      </c>
      <c r="BK73" s="50">
        <v>3.1E-7</v>
      </c>
      <c r="BL73" s="50">
        <v>2.8879311840363101E-6</v>
      </c>
      <c r="BM73" s="50" t="s">
        <v>128</v>
      </c>
      <c r="BN73" s="50">
        <v>2.1E-7</v>
      </c>
      <c r="BO73" s="50">
        <v>1.9563404795084699E-6</v>
      </c>
      <c r="BP73" s="50" t="s">
        <v>129</v>
      </c>
      <c r="BQ73" s="50">
        <v>2.1E-7</v>
      </c>
      <c r="BR73" s="50">
        <v>1.9563404795084699E-6</v>
      </c>
      <c r="BS73" s="50" t="s">
        <v>129</v>
      </c>
      <c r="BT73" s="50"/>
      <c r="BU73" s="50"/>
      <c r="BV73" s="50"/>
      <c r="BW73" s="50"/>
      <c r="BX73" s="50"/>
      <c r="BY73" s="50"/>
      <c r="BZ73" s="50"/>
      <c r="CA73" s="50"/>
      <c r="CB73" s="50"/>
      <c r="CC73" s="50">
        <v>2.69704499843537E-3</v>
      </c>
      <c r="CD73" s="50">
        <v>2.49473389354491E-2</v>
      </c>
      <c r="CE73" s="50" t="s">
        <v>128</v>
      </c>
      <c r="CF73" s="3" t="s">
        <v>130</v>
      </c>
      <c r="CG73" s="51" t="s">
        <v>186</v>
      </c>
      <c r="CH73" s="52">
        <v>39783</v>
      </c>
      <c r="CI73" s="51" t="s">
        <v>132</v>
      </c>
      <c r="CJ73" s="51" t="s">
        <v>255</v>
      </c>
      <c r="CK73" s="52">
        <v>27942</v>
      </c>
    </row>
    <row r="74" spans="1:146">
      <c r="A74" s="3" t="s">
        <v>122</v>
      </c>
      <c r="B74" s="3">
        <v>55479</v>
      </c>
      <c r="C74" s="3" t="s">
        <v>478</v>
      </c>
      <c r="D74" s="3" t="s">
        <v>380</v>
      </c>
      <c r="E74" s="3" t="s">
        <v>479</v>
      </c>
      <c r="F74" s="55">
        <v>1</v>
      </c>
      <c r="G74" s="3" t="s">
        <v>126</v>
      </c>
      <c r="H74" s="48">
        <v>91</v>
      </c>
      <c r="I74" s="48">
        <v>1053</v>
      </c>
      <c r="J74" s="48">
        <v>1049.0333333333299</v>
      </c>
      <c r="K74" s="48">
        <v>95.018372579496898</v>
      </c>
      <c r="L74" s="49">
        <v>1.04415794043403</v>
      </c>
      <c r="M74" s="3" t="s">
        <v>137</v>
      </c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63">
        <v>4.6975376689896202E-2</v>
      </c>
      <c r="AM74" s="63">
        <v>0.516560470366623</v>
      </c>
      <c r="AN74" s="50" t="s">
        <v>128</v>
      </c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>
        <v>5.9333333333333297E-4</v>
      </c>
      <c r="BD74" s="50">
        <v>6.6233648412996901E-3</v>
      </c>
      <c r="BE74" s="50" t="s">
        <v>128</v>
      </c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>
        <v>1.3111616868232E-2</v>
      </c>
      <c r="CD74" s="50">
        <v>0.143978472407188</v>
      </c>
      <c r="CE74" s="50" t="s">
        <v>128</v>
      </c>
      <c r="CF74" s="3" t="s">
        <v>152</v>
      </c>
      <c r="CG74" s="51" t="s">
        <v>153</v>
      </c>
      <c r="CH74" s="52">
        <v>37712</v>
      </c>
      <c r="CI74" s="51" t="s">
        <v>132</v>
      </c>
      <c r="CJ74" s="51" t="s">
        <v>159</v>
      </c>
      <c r="CK74" s="52">
        <v>37712</v>
      </c>
      <c r="CL74" s="51" t="s">
        <v>130</v>
      </c>
      <c r="CM74" s="51" t="s">
        <v>186</v>
      </c>
      <c r="CN74" s="52">
        <v>37712</v>
      </c>
    </row>
    <row r="75" spans="1:146">
      <c r="A75" s="3" t="s">
        <v>122</v>
      </c>
      <c r="B75" s="3">
        <v>50611</v>
      </c>
      <c r="C75" s="3" t="s">
        <v>444</v>
      </c>
      <c r="D75" s="3" t="s">
        <v>277</v>
      </c>
      <c r="E75" s="3" t="s">
        <v>125</v>
      </c>
      <c r="F75" s="55">
        <v>1</v>
      </c>
      <c r="G75" s="3" t="s">
        <v>177</v>
      </c>
      <c r="H75" s="48">
        <v>36</v>
      </c>
      <c r="I75" s="48">
        <v>615</v>
      </c>
      <c r="J75" s="48">
        <v>443.66666666666703</v>
      </c>
      <c r="K75" s="48">
        <v>33.0168606106106</v>
      </c>
      <c r="L75" s="49">
        <v>0.91713501696140598</v>
      </c>
      <c r="M75" s="3" t="s">
        <v>397</v>
      </c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63">
        <v>3.9722557354481797E-2</v>
      </c>
      <c r="AM75" s="63">
        <v>0.53377499516943006</v>
      </c>
      <c r="AN75" s="50" t="s">
        <v>128</v>
      </c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>
        <v>4.1999999999999997E-3</v>
      </c>
      <c r="BJ75" s="50" t="s">
        <v>128</v>
      </c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>
        <v>1.3735355152652701E-3</v>
      </c>
      <c r="CD75" s="50">
        <v>1.8456991741067699E-2</v>
      </c>
      <c r="CE75" s="50" t="s">
        <v>128</v>
      </c>
      <c r="CF75" s="3" t="s">
        <v>130</v>
      </c>
      <c r="CG75" s="51" t="s">
        <v>186</v>
      </c>
      <c r="CH75" s="52">
        <v>32112</v>
      </c>
    </row>
    <row r="76" spans="1:146" s="125" customFormat="1">
      <c r="A76" s="3" t="s">
        <v>122</v>
      </c>
      <c r="B76" s="3">
        <v>6761</v>
      </c>
      <c r="C76" s="3" t="s">
        <v>368</v>
      </c>
      <c r="D76" s="3" t="s">
        <v>176</v>
      </c>
      <c r="E76" s="3" t="s">
        <v>369</v>
      </c>
      <c r="F76" s="55">
        <v>1</v>
      </c>
      <c r="G76" s="3" t="s">
        <v>126</v>
      </c>
      <c r="H76" s="48">
        <v>305</v>
      </c>
      <c r="I76" s="48">
        <v>2800</v>
      </c>
      <c r="J76" s="48">
        <v>2652</v>
      </c>
      <c r="K76" s="48">
        <v>250.40611360205901</v>
      </c>
      <c r="L76" s="49">
        <v>0.82100365115429197</v>
      </c>
      <c r="M76" s="56" t="s">
        <v>137</v>
      </c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63">
        <v>5.0993690537920598E-2</v>
      </c>
      <c r="AM76" s="63">
        <v>0.54006376027016201</v>
      </c>
      <c r="AN76" s="50" t="s">
        <v>128</v>
      </c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>
        <v>1.8068222418377801E-3</v>
      </c>
      <c r="CD76" s="50">
        <v>1.9135685293086201E-2</v>
      </c>
      <c r="CE76" s="50" t="s">
        <v>128</v>
      </c>
      <c r="CF76" s="3" t="s">
        <v>132</v>
      </c>
      <c r="CG76" s="51" t="s">
        <v>159</v>
      </c>
      <c r="CH76" s="52">
        <v>30773</v>
      </c>
      <c r="CI76" s="51" t="s">
        <v>130</v>
      </c>
      <c r="CJ76" s="51" t="s">
        <v>237</v>
      </c>
      <c r="CK76" s="52">
        <v>30773</v>
      </c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</row>
    <row r="77" spans="1:146">
      <c r="A77" s="3" t="s">
        <v>122</v>
      </c>
      <c r="B77" s="3">
        <v>54304</v>
      </c>
      <c r="C77" s="3" t="s">
        <v>468</v>
      </c>
      <c r="D77" s="3" t="s">
        <v>303</v>
      </c>
      <c r="E77" s="3" t="s">
        <v>469</v>
      </c>
      <c r="F77" s="55">
        <v>1</v>
      </c>
      <c r="G77" s="3" t="s">
        <v>126</v>
      </c>
      <c r="H77" s="48">
        <v>222</v>
      </c>
      <c r="I77" s="48">
        <v>2300</v>
      </c>
      <c r="J77" s="48">
        <v>2085.7741666666702</v>
      </c>
      <c r="K77" s="48">
        <v>236.62</v>
      </c>
      <c r="L77" s="49">
        <v>1.06585585585586</v>
      </c>
      <c r="M77" s="3" t="s">
        <v>142</v>
      </c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63">
        <v>6.5417533244611303E-2</v>
      </c>
      <c r="AM77" s="63">
        <v>0.57819704496039104</v>
      </c>
      <c r="AN77" s="50" t="s">
        <v>128</v>
      </c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>
        <v>1.1559999999999999E-3</v>
      </c>
      <c r="BJ77" s="50" t="s">
        <v>129</v>
      </c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>
        <v>2.0588189633645801E-4</v>
      </c>
      <c r="CD77" s="50">
        <v>1.8282273640615001E-3</v>
      </c>
      <c r="CE77" s="50" t="s">
        <v>128</v>
      </c>
      <c r="CF77" s="3" t="s">
        <v>152</v>
      </c>
      <c r="CG77" s="51" t="s">
        <v>153</v>
      </c>
      <c r="CH77" s="52">
        <v>35339</v>
      </c>
      <c r="CI77" s="51" t="s">
        <v>132</v>
      </c>
      <c r="CJ77" s="51" t="s">
        <v>159</v>
      </c>
      <c r="CK77" s="52">
        <v>35339</v>
      </c>
      <c r="CL77" s="51" t="s">
        <v>130</v>
      </c>
      <c r="CM77" s="51" t="s">
        <v>237</v>
      </c>
      <c r="CN77" s="52">
        <v>35339</v>
      </c>
    </row>
    <row r="78" spans="1:146">
      <c r="A78" s="3" t="s">
        <v>122</v>
      </c>
      <c r="B78" s="3">
        <v>6041</v>
      </c>
      <c r="C78" s="3" t="s">
        <v>330</v>
      </c>
      <c r="D78" s="3" t="s">
        <v>234</v>
      </c>
      <c r="E78" s="3" t="s">
        <v>334</v>
      </c>
      <c r="F78" s="55">
        <v>1</v>
      </c>
      <c r="G78" s="3" t="s">
        <v>177</v>
      </c>
      <c r="H78" s="48">
        <v>300</v>
      </c>
      <c r="I78" s="48">
        <v>2500</v>
      </c>
      <c r="J78" s="48">
        <v>2684.9285714285702</v>
      </c>
      <c r="K78" s="48">
        <v>268.64763571882997</v>
      </c>
      <c r="L78" s="49">
        <v>0.89549211906276505</v>
      </c>
      <c r="M78" s="3" t="s">
        <v>142</v>
      </c>
      <c r="N78" s="50">
        <v>2.0899999999999999E-6</v>
      </c>
      <c r="O78" s="50">
        <v>2.05916528861721E-5</v>
      </c>
      <c r="P78" s="50" t="s">
        <v>129</v>
      </c>
      <c r="Q78" s="50">
        <v>1.5699999999999999E-7</v>
      </c>
      <c r="R78" s="50">
        <v>1.5468370828368499E-6</v>
      </c>
      <c r="S78" s="50" t="s">
        <v>129</v>
      </c>
      <c r="T78" s="50">
        <v>7.5099999999999999E-7</v>
      </c>
      <c r="U78" s="50">
        <v>7.3992015873278697E-6</v>
      </c>
      <c r="V78" s="50" t="s">
        <v>129</v>
      </c>
      <c r="W78" s="50">
        <v>7.5099999999999999E-7</v>
      </c>
      <c r="X78" s="50">
        <v>7.3992015873278697E-6</v>
      </c>
      <c r="Y78" s="50" t="s">
        <v>129</v>
      </c>
      <c r="Z78" s="50">
        <v>2.0899999999999999E-6</v>
      </c>
      <c r="AA78" s="50">
        <v>2.05916528861721E-5</v>
      </c>
      <c r="AB78" s="50" t="s">
        <v>129</v>
      </c>
      <c r="AC78" s="50">
        <v>1.5699999999999999E-7</v>
      </c>
      <c r="AD78" s="50">
        <v>1.5468370828368499E-6</v>
      </c>
      <c r="AE78" s="50" t="s">
        <v>129</v>
      </c>
      <c r="AF78" s="50">
        <v>1.0499999999999999E-6</v>
      </c>
      <c r="AG78" s="50">
        <v>1.0345088770564901E-5</v>
      </c>
      <c r="AH78" s="50" t="s">
        <v>129</v>
      </c>
      <c r="AI78" s="50">
        <v>8.0299999999999998E-7</v>
      </c>
      <c r="AJ78" s="50">
        <v>7.9115297931082292E-6</v>
      </c>
      <c r="AK78" s="50" t="s">
        <v>129</v>
      </c>
      <c r="AL78" s="63">
        <v>6.2989809566133106E-2</v>
      </c>
      <c r="AM78" s="63">
        <v>0.62070532623389596</v>
      </c>
      <c r="AN78" s="50" t="s">
        <v>128</v>
      </c>
      <c r="AO78" s="50">
        <v>1.5699999999999999E-7</v>
      </c>
      <c r="AP78" s="50"/>
      <c r="AQ78" s="50" t="s">
        <v>129</v>
      </c>
      <c r="AR78" s="50">
        <v>1.0499999999999999E-6</v>
      </c>
      <c r="AS78" s="50"/>
      <c r="AT78" s="50" t="s">
        <v>129</v>
      </c>
      <c r="AU78" s="50">
        <v>2.0800000000000001E-5</v>
      </c>
      <c r="AV78" s="50" t="s">
        <v>129</v>
      </c>
      <c r="AW78" s="50">
        <v>1.0499999999999999E-6</v>
      </c>
      <c r="AX78" s="50"/>
      <c r="AY78" s="50" t="s">
        <v>129</v>
      </c>
      <c r="AZ78" s="50">
        <v>1.5699999999999999E-7</v>
      </c>
      <c r="BA78" s="50"/>
      <c r="BB78" s="50" t="s">
        <v>129</v>
      </c>
      <c r="BC78" s="50">
        <v>1.7766666666666701E-6</v>
      </c>
      <c r="BD78" s="50">
        <v>1.7504547030828899E-5</v>
      </c>
      <c r="BE78" s="50" t="s">
        <v>128</v>
      </c>
      <c r="BF78" s="50">
        <v>1.4500000000000001E-6</v>
      </c>
      <c r="BG78" s="50"/>
      <c r="BH78" s="50" t="s">
        <v>129</v>
      </c>
      <c r="BI78" s="50">
        <v>1.66666666666667E-3</v>
      </c>
      <c r="BJ78" s="50" t="s">
        <v>128</v>
      </c>
      <c r="BK78" s="50">
        <v>1.5099999999999999E-6</v>
      </c>
      <c r="BL78" s="50"/>
      <c r="BM78" s="50" t="s">
        <v>129</v>
      </c>
      <c r="BN78" s="50">
        <v>7.5099999999999999E-7</v>
      </c>
      <c r="BO78" s="50"/>
      <c r="BP78" s="50" t="s">
        <v>129</v>
      </c>
      <c r="BQ78" s="50">
        <v>1.4500000000000001E-6</v>
      </c>
      <c r="BR78" s="50"/>
      <c r="BS78" s="50" t="s">
        <v>129</v>
      </c>
      <c r="BT78" s="50"/>
      <c r="BU78" s="50"/>
      <c r="BV78" s="50"/>
      <c r="BW78" s="50"/>
      <c r="BX78" s="50"/>
      <c r="BY78" s="50"/>
      <c r="BZ78" s="50"/>
      <c r="CA78" s="50"/>
      <c r="CB78" s="50"/>
      <c r="CC78" s="50">
        <v>1.47873835767334E-4</v>
      </c>
      <c r="CD78" s="50">
        <v>1.59672598685991E-3</v>
      </c>
      <c r="CE78" s="50" t="s">
        <v>128</v>
      </c>
      <c r="CF78" s="3" t="s">
        <v>152</v>
      </c>
      <c r="CG78" s="51" t="s">
        <v>178</v>
      </c>
      <c r="CH78" s="52">
        <v>38412</v>
      </c>
      <c r="CI78" s="51" t="s">
        <v>132</v>
      </c>
      <c r="CJ78" s="51" t="s">
        <v>335</v>
      </c>
      <c r="CK78" s="52">
        <v>38412</v>
      </c>
      <c r="CL78" s="51" t="s">
        <v>130</v>
      </c>
      <c r="CM78" s="51" t="s">
        <v>336</v>
      </c>
      <c r="CN78" s="52">
        <v>38412</v>
      </c>
    </row>
    <row r="79" spans="1:146">
      <c r="A79" s="3" t="s">
        <v>122</v>
      </c>
      <c r="B79" s="3">
        <v>3098</v>
      </c>
      <c r="C79" s="3" t="s">
        <v>276</v>
      </c>
      <c r="D79" s="3" t="s">
        <v>277</v>
      </c>
      <c r="E79" s="3" t="s">
        <v>278</v>
      </c>
      <c r="F79" s="55">
        <v>1</v>
      </c>
      <c r="G79" s="3" t="s">
        <v>126</v>
      </c>
      <c r="H79" s="48">
        <v>100</v>
      </c>
      <c r="I79" s="48">
        <v>1254</v>
      </c>
      <c r="J79" s="48">
        <v>1268.9363492063501</v>
      </c>
      <c r="K79" s="48">
        <v>119.815014937084</v>
      </c>
      <c r="L79" s="49">
        <v>1.19815014937084</v>
      </c>
      <c r="M79" s="3" t="s">
        <v>142</v>
      </c>
      <c r="N79" s="50">
        <v>1.184E-7</v>
      </c>
      <c r="O79" s="50">
        <v>1.25395021504546E-6</v>
      </c>
      <c r="P79" s="50" t="s">
        <v>129</v>
      </c>
      <c r="Q79" s="50">
        <v>1.2279999999999999E-7</v>
      </c>
      <c r="R79" s="50">
        <v>1.3005497162802599E-6</v>
      </c>
      <c r="S79" s="50" t="s">
        <v>129</v>
      </c>
      <c r="T79" s="50">
        <v>1.4250000000000001E-7</v>
      </c>
      <c r="U79" s="50">
        <v>1.50918839226333E-6</v>
      </c>
      <c r="V79" s="50" t="s">
        <v>129</v>
      </c>
      <c r="W79" s="50">
        <v>1.3379999999999999E-7</v>
      </c>
      <c r="X79" s="50">
        <v>1.4170484693672501E-6</v>
      </c>
      <c r="Y79" s="50" t="s">
        <v>129</v>
      </c>
      <c r="Z79" s="50">
        <v>1.666E-7</v>
      </c>
      <c r="AA79" s="50">
        <v>1.7644265694812E-6</v>
      </c>
      <c r="AB79" s="50" t="s">
        <v>129</v>
      </c>
      <c r="AC79" s="50">
        <v>1.765E-7</v>
      </c>
      <c r="AD79" s="50">
        <v>1.86927544725949E-6</v>
      </c>
      <c r="AE79" s="50" t="s">
        <v>129</v>
      </c>
      <c r="AF79" s="50">
        <v>1.4030000000000001E-7</v>
      </c>
      <c r="AG79" s="50">
        <v>1.48588864164593E-6</v>
      </c>
      <c r="AH79" s="50" t="s">
        <v>129</v>
      </c>
      <c r="AI79" s="50">
        <v>2.149E-7</v>
      </c>
      <c r="AJ79" s="50">
        <v>2.2759620034904501E-6</v>
      </c>
      <c r="AK79" s="50" t="s">
        <v>129</v>
      </c>
      <c r="AL79" s="63">
        <v>6.0234622440376001E-2</v>
      </c>
      <c r="AM79" s="63">
        <v>0.63793258245178697</v>
      </c>
      <c r="AN79" s="50" t="s">
        <v>128</v>
      </c>
      <c r="AO79" s="50">
        <v>1.3589999999999999E-7</v>
      </c>
      <c r="AP79" s="50">
        <v>1.43928914041113E-6</v>
      </c>
      <c r="AQ79" s="50" t="s">
        <v>129</v>
      </c>
      <c r="AR79" s="50">
        <v>1.3379999999999999E-7</v>
      </c>
      <c r="AS79" s="50">
        <v>1.4170484693672501E-6</v>
      </c>
      <c r="AT79" s="50" t="s">
        <v>129</v>
      </c>
      <c r="AU79" s="50">
        <v>1.1070000000000001E-5</v>
      </c>
      <c r="AV79" s="50" t="s">
        <v>129</v>
      </c>
      <c r="AW79" s="50">
        <v>1.579E-7</v>
      </c>
      <c r="AX79" s="50">
        <v>1.6722866465851201E-6</v>
      </c>
      <c r="AY79" s="50" t="s">
        <v>129</v>
      </c>
      <c r="AZ79" s="50">
        <v>1.3379999999999999E-7</v>
      </c>
      <c r="BA79" s="50">
        <v>1.4170484693672501E-6</v>
      </c>
      <c r="BB79" s="50" t="s">
        <v>129</v>
      </c>
      <c r="BC79" s="50">
        <v>1.6673333333333301E-5</v>
      </c>
      <c r="BD79" s="50">
        <v>1.76583867557922E-4</v>
      </c>
      <c r="BE79" s="50" t="s">
        <v>128</v>
      </c>
      <c r="BF79" s="50">
        <v>1.3379999999999999E-7</v>
      </c>
      <c r="BG79" s="50">
        <v>1.4170484693672501E-6</v>
      </c>
      <c r="BH79" s="50" t="s">
        <v>129</v>
      </c>
      <c r="BI79" s="50">
        <v>2.2666666666666701E-4</v>
      </c>
      <c r="BJ79" s="50" t="s">
        <v>128</v>
      </c>
      <c r="BK79" s="50">
        <v>1.3379999999999999E-7</v>
      </c>
      <c r="BL79" s="50">
        <v>1.4170484693672501E-6</v>
      </c>
      <c r="BM79" s="50" t="s">
        <v>129</v>
      </c>
      <c r="BN79" s="50">
        <v>1.3379999999999999E-7</v>
      </c>
      <c r="BO79" s="50">
        <v>1.4170484693672501E-6</v>
      </c>
      <c r="BP79" s="50" t="s">
        <v>129</v>
      </c>
      <c r="BQ79" s="50">
        <v>1.5130000000000001E-7</v>
      </c>
      <c r="BR79" s="50">
        <v>1.6023873947329199E-6</v>
      </c>
      <c r="BS79" s="50" t="s">
        <v>129</v>
      </c>
      <c r="BT79" s="50"/>
      <c r="BU79" s="50"/>
      <c r="BV79" s="50"/>
      <c r="BW79" s="50"/>
      <c r="BX79" s="50"/>
      <c r="BY79" s="50"/>
      <c r="BZ79" s="50"/>
      <c r="CA79" s="50"/>
      <c r="CB79" s="50"/>
      <c r="CC79" s="50">
        <v>1.44390547949715E-3</v>
      </c>
      <c r="CD79" s="50">
        <v>1.5292107994263201E-2</v>
      </c>
      <c r="CE79" s="50" t="s">
        <v>128</v>
      </c>
      <c r="CF79" s="3" t="s">
        <v>152</v>
      </c>
      <c r="CG79" s="51" t="s">
        <v>178</v>
      </c>
      <c r="CH79" s="52">
        <v>37073</v>
      </c>
      <c r="CI79" s="51" t="s">
        <v>130</v>
      </c>
      <c r="CJ79" s="51" t="s">
        <v>279</v>
      </c>
      <c r="CK79" s="52">
        <v>19146</v>
      </c>
      <c r="CL79" s="51" t="s">
        <v>130</v>
      </c>
      <c r="CM79" s="51" t="s">
        <v>138</v>
      </c>
      <c r="CN79" s="52">
        <v>19146</v>
      </c>
      <c r="CO79" s="51" t="s">
        <v>132</v>
      </c>
      <c r="CP79" s="51" t="s">
        <v>255</v>
      </c>
      <c r="CQ79" s="52">
        <v>27546</v>
      </c>
    </row>
    <row r="80" spans="1:146">
      <c r="A80" s="3" t="s">
        <v>122</v>
      </c>
      <c r="B80" s="3">
        <v>3098</v>
      </c>
      <c r="C80" s="3" t="s">
        <v>276</v>
      </c>
      <c r="D80" s="3" t="s">
        <v>277</v>
      </c>
      <c r="E80" s="3" t="s">
        <v>280</v>
      </c>
      <c r="F80" s="55">
        <v>1</v>
      </c>
      <c r="G80" s="3" t="s">
        <v>126</v>
      </c>
      <c r="H80" s="48">
        <v>100</v>
      </c>
      <c r="I80" s="48">
        <v>1254</v>
      </c>
      <c r="J80" s="48">
        <v>1268.9363492063501</v>
      </c>
      <c r="K80" s="48">
        <v>119.815014937084</v>
      </c>
      <c r="L80" s="49">
        <v>1.19815014937084</v>
      </c>
      <c r="M80" s="3" t="s">
        <v>142</v>
      </c>
      <c r="N80" s="50">
        <v>1.184E-7</v>
      </c>
      <c r="O80" s="50">
        <v>1.25395021504546E-6</v>
      </c>
      <c r="P80" s="50" t="s">
        <v>129</v>
      </c>
      <c r="Q80" s="50">
        <v>1.2279999999999999E-7</v>
      </c>
      <c r="R80" s="50">
        <v>1.3005497162802599E-6</v>
      </c>
      <c r="S80" s="50" t="s">
        <v>129</v>
      </c>
      <c r="T80" s="50">
        <v>1.4250000000000001E-7</v>
      </c>
      <c r="U80" s="50">
        <v>1.50918839226333E-6</v>
      </c>
      <c r="V80" s="50" t="s">
        <v>129</v>
      </c>
      <c r="W80" s="50">
        <v>1.3379999999999999E-7</v>
      </c>
      <c r="X80" s="50">
        <v>1.4170484693672501E-6</v>
      </c>
      <c r="Y80" s="50" t="s">
        <v>129</v>
      </c>
      <c r="Z80" s="50">
        <v>1.666E-7</v>
      </c>
      <c r="AA80" s="50">
        <v>1.7644265694812E-6</v>
      </c>
      <c r="AB80" s="50" t="s">
        <v>129</v>
      </c>
      <c r="AC80" s="50">
        <v>1.765E-7</v>
      </c>
      <c r="AD80" s="50">
        <v>1.86927544725949E-6</v>
      </c>
      <c r="AE80" s="50" t="s">
        <v>129</v>
      </c>
      <c r="AF80" s="50">
        <v>1.4030000000000001E-7</v>
      </c>
      <c r="AG80" s="50">
        <v>1.48588864164593E-6</v>
      </c>
      <c r="AH80" s="50" t="s">
        <v>129</v>
      </c>
      <c r="AI80" s="50">
        <v>2.149E-7</v>
      </c>
      <c r="AJ80" s="50">
        <v>2.2759620034904501E-6</v>
      </c>
      <c r="AK80" s="50" t="s">
        <v>129</v>
      </c>
      <c r="AL80" s="63">
        <v>6.0234622440376001E-2</v>
      </c>
      <c r="AM80" s="63">
        <v>0.63793258245178697</v>
      </c>
      <c r="AN80" s="50" t="s">
        <v>128</v>
      </c>
      <c r="AO80" s="50">
        <v>1.3589999999999999E-7</v>
      </c>
      <c r="AP80" s="50">
        <v>1.43928914041113E-6</v>
      </c>
      <c r="AQ80" s="50" t="s">
        <v>129</v>
      </c>
      <c r="AR80" s="50">
        <v>1.3379999999999999E-7</v>
      </c>
      <c r="AS80" s="50">
        <v>1.4170484693672501E-6</v>
      </c>
      <c r="AT80" s="50" t="s">
        <v>129</v>
      </c>
      <c r="AU80" s="50">
        <v>1.1070000000000001E-5</v>
      </c>
      <c r="AV80" s="50" t="s">
        <v>129</v>
      </c>
      <c r="AW80" s="50">
        <v>1.579E-7</v>
      </c>
      <c r="AX80" s="50">
        <v>1.6722866465851201E-6</v>
      </c>
      <c r="AY80" s="50" t="s">
        <v>129</v>
      </c>
      <c r="AZ80" s="50">
        <v>1.3379999999999999E-7</v>
      </c>
      <c r="BA80" s="50">
        <v>1.4170484693672501E-6</v>
      </c>
      <c r="BB80" s="50" t="s">
        <v>129</v>
      </c>
      <c r="BC80" s="50">
        <v>1.6673333333333301E-5</v>
      </c>
      <c r="BD80" s="50">
        <v>1.76583867557922E-4</v>
      </c>
      <c r="BE80" s="50" t="s">
        <v>128</v>
      </c>
      <c r="BF80" s="50">
        <v>1.3379999999999999E-7</v>
      </c>
      <c r="BG80" s="50">
        <v>1.4170484693672501E-6</v>
      </c>
      <c r="BH80" s="50" t="s">
        <v>129</v>
      </c>
      <c r="BI80" s="50">
        <v>2.2666666666666701E-4</v>
      </c>
      <c r="BJ80" s="50" t="s">
        <v>128</v>
      </c>
      <c r="BK80" s="50">
        <v>1.3379999999999999E-7</v>
      </c>
      <c r="BL80" s="50">
        <v>1.4170484693672501E-6</v>
      </c>
      <c r="BM80" s="50" t="s">
        <v>129</v>
      </c>
      <c r="BN80" s="50">
        <v>1.3379999999999999E-7</v>
      </c>
      <c r="BO80" s="50">
        <v>1.4170484693672501E-6</v>
      </c>
      <c r="BP80" s="50" t="s">
        <v>129</v>
      </c>
      <c r="BQ80" s="50">
        <v>1.5130000000000001E-7</v>
      </c>
      <c r="BR80" s="50">
        <v>1.6023873947329199E-6</v>
      </c>
      <c r="BS80" s="50" t="s">
        <v>129</v>
      </c>
      <c r="BT80" s="50"/>
      <c r="BU80" s="50"/>
      <c r="BV80" s="50"/>
      <c r="BW80" s="50"/>
      <c r="BX80" s="50"/>
      <c r="BY80" s="50"/>
      <c r="BZ80" s="50"/>
      <c r="CA80" s="50"/>
      <c r="CB80" s="50"/>
      <c r="CC80" s="50">
        <v>1.44390547949715E-3</v>
      </c>
      <c r="CD80" s="50">
        <v>1.5292107994263201E-2</v>
      </c>
      <c r="CE80" s="50" t="s">
        <v>128</v>
      </c>
      <c r="CF80" s="3" t="s">
        <v>152</v>
      </c>
      <c r="CG80" s="51" t="s">
        <v>178</v>
      </c>
      <c r="CH80" s="52">
        <v>37073</v>
      </c>
      <c r="CI80" s="51" t="s">
        <v>130</v>
      </c>
      <c r="CJ80" s="51" t="s">
        <v>279</v>
      </c>
      <c r="CK80" s="52">
        <v>19419</v>
      </c>
      <c r="CL80" s="51" t="s">
        <v>130</v>
      </c>
      <c r="CM80" s="51" t="s">
        <v>138</v>
      </c>
      <c r="CN80" s="52">
        <v>19419</v>
      </c>
      <c r="CO80" s="51" t="s">
        <v>132</v>
      </c>
      <c r="CP80" s="51" t="s">
        <v>255</v>
      </c>
      <c r="CQ80" s="52">
        <v>27546</v>
      </c>
    </row>
    <row r="81" spans="1:146">
      <c r="A81" s="3" t="s">
        <v>122</v>
      </c>
      <c r="B81" s="3">
        <v>3098</v>
      </c>
      <c r="C81" s="3" t="s">
        <v>276</v>
      </c>
      <c r="D81" s="3" t="s">
        <v>277</v>
      </c>
      <c r="E81" s="3" t="s">
        <v>281</v>
      </c>
      <c r="F81" s="55">
        <v>1</v>
      </c>
      <c r="G81" s="3" t="s">
        <v>126</v>
      </c>
      <c r="H81" s="48">
        <v>125</v>
      </c>
      <c r="I81" s="48">
        <v>1303</v>
      </c>
      <c r="J81" s="48">
        <v>1268.9363492063501</v>
      </c>
      <c r="K81" s="48">
        <v>119.815014937084</v>
      </c>
      <c r="L81" s="49">
        <v>0.95852011949667304</v>
      </c>
      <c r="M81" s="3" t="s">
        <v>142</v>
      </c>
      <c r="N81" s="50">
        <v>1.184E-7</v>
      </c>
      <c r="O81" s="50">
        <v>1.25395021504546E-6</v>
      </c>
      <c r="P81" s="50" t="s">
        <v>129</v>
      </c>
      <c r="Q81" s="50">
        <v>1.2279999999999999E-7</v>
      </c>
      <c r="R81" s="50">
        <v>1.3005497162802599E-6</v>
      </c>
      <c r="S81" s="50" t="s">
        <v>129</v>
      </c>
      <c r="T81" s="50">
        <v>1.4250000000000001E-7</v>
      </c>
      <c r="U81" s="50">
        <v>1.50918839226333E-6</v>
      </c>
      <c r="V81" s="50" t="s">
        <v>129</v>
      </c>
      <c r="W81" s="50">
        <v>1.3379999999999999E-7</v>
      </c>
      <c r="X81" s="50">
        <v>1.4170484693672501E-6</v>
      </c>
      <c r="Y81" s="50" t="s">
        <v>129</v>
      </c>
      <c r="Z81" s="50">
        <v>1.666E-7</v>
      </c>
      <c r="AA81" s="50">
        <v>1.7644265694812E-6</v>
      </c>
      <c r="AB81" s="50" t="s">
        <v>129</v>
      </c>
      <c r="AC81" s="50">
        <v>1.765E-7</v>
      </c>
      <c r="AD81" s="50">
        <v>1.86927544725949E-6</v>
      </c>
      <c r="AE81" s="50" t="s">
        <v>129</v>
      </c>
      <c r="AF81" s="50">
        <v>1.4030000000000001E-7</v>
      </c>
      <c r="AG81" s="50">
        <v>1.48588864164593E-6</v>
      </c>
      <c r="AH81" s="50" t="s">
        <v>129</v>
      </c>
      <c r="AI81" s="50">
        <v>2.149E-7</v>
      </c>
      <c r="AJ81" s="50">
        <v>2.2759620034904501E-6</v>
      </c>
      <c r="AK81" s="50" t="s">
        <v>129</v>
      </c>
      <c r="AL81" s="63">
        <v>6.0234622440376001E-2</v>
      </c>
      <c r="AM81" s="63">
        <v>0.63793258245178697</v>
      </c>
      <c r="AN81" s="50" t="s">
        <v>128</v>
      </c>
      <c r="AO81" s="50">
        <v>1.3589999999999999E-7</v>
      </c>
      <c r="AP81" s="50">
        <v>1.43928914041113E-6</v>
      </c>
      <c r="AQ81" s="50" t="s">
        <v>129</v>
      </c>
      <c r="AR81" s="50">
        <v>1.3379999999999999E-7</v>
      </c>
      <c r="AS81" s="50">
        <v>1.4170484693672501E-6</v>
      </c>
      <c r="AT81" s="50" t="s">
        <v>129</v>
      </c>
      <c r="AU81" s="50">
        <v>1.1070000000000001E-5</v>
      </c>
      <c r="AV81" s="50" t="s">
        <v>129</v>
      </c>
      <c r="AW81" s="50">
        <v>1.579E-7</v>
      </c>
      <c r="AX81" s="50">
        <v>1.6722866465851201E-6</v>
      </c>
      <c r="AY81" s="50" t="s">
        <v>129</v>
      </c>
      <c r="AZ81" s="50">
        <v>1.3379999999999999E-7</v>
      </c>
      <c r="BA81" s="50">
        <v>1.4170484693672501E-6</v>
      </c>
      <c r="BB81" s="50" t="s">
        <v>129</v>
      </c>
      <c r="BC81" s="50">
        <v>1.6673333333333301E-5</v>
      </c>
      <c r="BD81" s="50">
        <v>1.76583867557922E-4</v>
      </c>
      <c r="BE81" s="50" t="s">
        <v>128</v>
      </c>
      <c r="BF81" s="50">
        <v>1.3379999999999999E-7</v>
      </c>
      <c r="BG81" s="50">
        <v>1.4170484693672501E-6</v>
      </c>
      <c r="BH81" s="50" t="s">
        <v>129</v>
      </c>
      <c r="BI81" s="50">
        <v>2.2666666666666701E-4</v>
      </c>
      <c r="BJ81" s="50" t="s">
        <v>128</v>
      </c>
      <c r="BK81" s="50">
        <v>1.3379999999999999E-7</v>
      </c>
      <c r="BL81" s="50">
        <v>1.4170484693672501E-6</v>
      </c>
      <c r="BM81" s="50" t="s">
        <v>129</v>
      </c>
      <c r="BN81" s="50">
        <v>1.3379999999999999E-7</v>
      </c>
      <c r="BO81" s="50">
        <v>1.4170484693672501E-6</v>
      </c>
      <c r="BP81" s="50" t="s">
        <v>129</v>
      </c>
      <c r="BQ81" s="50">
        <v>1.5130000000000001E-7</v>
      </c>
      <c r="BR81" s="50">
        <v>1.6023873947329199E-6</v>
      </c>
      <c r="BS81" s="50" t="s">
        <v>129</v>
      </c>
      <c r="BT81" s="50"/>
      <c r="BU81" s="50"/>
      <c r="BV81" s="50"/>
      <c r="BW81" s="50"/>
      <c r="BX81" s="50"/>
      <c r="BY81" s="50"/>
      <c r="BZ81" s="50"/>
      <c r="CA81" s="50"/>
      <c r="CB81" s="50"/>
      <c r="CC81" s="50">
        <v>1.44390547949715E-3</v>
      </c>
      <c r="CD81" s="50">
        <v>1.5292107994263201E-2</v>
      </c>
      <c r="CE81" s="50" t="s">
        <v>128</v>
      </c>
      <c r="CF81" s="3" t="s">
        <v>152</v>
      </c>
      <c r="CG81" s="51" t="s">
        <v>178</v>
      </c>
      <c r="CH81" s="52">
        <v>37073</v>
      </c>
      <c r="CI81" s="51" t="s">
        <v>130</v>
      </c>
      <c r="CJ81" s="51" t="s">
        <v>279</v>
      </c>
      <c r="CK81" s="52">
        <v>20029</v>
      </c>
      <c r="CL81" s="51" t="s">
        <v>130</v>
      </c>
      <c r="CM81" s="51" t="s">
        <v>138</v>
      </c>
      <c r="CN81" s="52">
        <v>20029</v>
      </c>
      <c r="CO81" s="51" t="s">
        <v>132</v>
      </c>
      <c r="CP81" s="51" t="s">
        <v>255</v>
      </c>
      <c r="CQ81" s="52">
        <v>27546</v>
      </c>
    </row>
    <row r="82" spans="1:146">
      <c r="A82" s="3" t="s">
        <v>122</v>
      </c>
      <c r="B82" s="3">
        <v>3098</v>
      </c>
      <c r="C82" s="3" t="s">
        <v>276</v>
      </c>
      <c r="D82" s="3" t="s">
        <v>277</v>
      </c>
      <c r="E82" s="3" t="s">
        <v>282</v>
      </c>
      <c r="F82" s="55">
        <v>1</v>
      </c>
      <c r="G82" s="3" t="s">
        <v>126</v>
      </c>
      <c r="H82" s="48">
        <v>185</v>
      </c>
      <c r="I82" s="48">
        <v>1921</v>
      </c>
      <c r="J82" s="48">
        <v>1268.9363492063501</v>
      </c>
      <c r="K82" s="48">
        <v>119.815014937084</v>
      </c>
      <c r="L82" s="49">
        <v>0.64764872938964402</v>
      </c>
      <c r="M82" s="3" t="s">
        <v>142</v>
      </c>
      <c r="N82" s="50">
        <v>1.184E-7</v>
      </c>
      <c r="O82" s="50">
        <v>1.25395021504546E-6</v>
      </c>
      <c r="P82" s="50" t="s">
        <v>129</v>
      </c>
      <c r="Q82" s="50">
        <v>1.2279999999999999E-7</v>
      </c>
      <c r="R82" s="50">
        <v>1.3005497162802599E-6</v>
      </c>
      <c r="S82" s="50" t="s">
        <v>129</v>
      </c>
      <c r="T82" s="50">
        <v>1.4250000000000001E-7</v>
      </c>
      <c r="U82" s="50">
        <v>1.50918839226333E-6</v>
      </c>
      <c r="V82" s="50" t="s">
        <v>129</v>
      </c>
      <c r="W82" s="50">
        <v>1.3379999999999999E-7</v>
      </c>
      <c r="X82" s="50">
        <v>1.4170484693672501E-6</v>
      </c>
      <c r="Y82" s="50" t="s">
        <v>129</v>
      </c>
      <c r="Z82" s="50">
        <v>1.666E-7</v>
      </c>
      <c r="AA82" s="50">
        <v>1.7644265694812E-6</v>
      </c>
      <c r="AB82" s="50" t="s">
        <v>129</v>
      </c>
      <c r="AC82" s="50">
        <v>1.765E-7</v>
      </c>
      <c r="AD82" s="50">
        <v>1.86927544725949E-6</v>
      </c>
      <c r="AE82" s="50" t="s">
        <v>129</v>
      </c>
      <c r="AF82" s="50">
        <v>1.4030000000000001E-7</v>
      </c>
      <c r="AG82" s="50">
        <v>1.48588864164593E-6</v>
      </c>
      <c r="AH82" s="50" t="s">
        <v>129</v>
      </c>
      <c r="AI82" s="50">
        <v>2.149E-7</v>
      </c>
      <c r="AJ82" s="50">
        <v>2.2759620034904501E-6</v>
      </c>
      <c r="AK82" s="50" t="s">
        <v>129</v>
      </c>
      <c r="AL82" s="63">
        <v>6.0234622440376001E-2</v>
      </c>
      <c r="AM82" s="63">
        <v>0.63793258245178697</v>
      </c>
      <c r="AN82" s="50" t="s">
        <v>128</v>
      </c>
      <c r="AO82" s="50">
        <v>1.3589999999999999E-7</v>
      </c>
      <c r="AP82" s="50">
        <v>1.43928914041113E-6</v>
      </c>
      <c r="AQ82" s="50" t="s">
        <v>129</v>
      </c>
      <c r="AR82" s="50">
        <v>1.3379999999999999E-7</v>
      </c>
      <c r="AS82" s="50">
        <v>1.4170484693672501E-6</v>
      </c>
      <c r="AT82" s="50" t="s">
        <v>129</v>
      </c>
      <c r="AU82" s="50">
        <v>1.1070000000000001E-5</v>
      </c>
      <c r="AV82" s="50" t="s">
        <v>129</v>
      </c>
      <c r="AW82" s="50">
        <v>1.579E-7</v>
      </c>
      <c r="AX82" s="50">
        <v>1.6722866465851201E-6</v>
      </c>
      <c r="AY82" s="50" t="s">
        <v>129</v>
      </c>
      <c r="AZ82" s="50">
        <v>1.3379999999999999E-7</v>
      </c>
      <c r="BA82" s="50">
        <v>1.4170484693672501E-6</v>
      </c>
      <c r="BB82" s="50" t="s">
        <v>129</v>
      </c>
      <c r="BC82" s="50">
        <v>1.6673333333333301E-5</v>
      </c>
      <c r="BD82" s="50">
        <v>1.76583867557922E-4</v>
      </c>
      <c r="BE82" s="50" t="s">
        <v>128</v>
      </c>
      <c r="BF82" s="50">
        <v>1.3379999999999999E-7</v>
      </c>
      <c r="BG82" s="50">
        <v>1.4170484693672501E-6</v>
      </c>
      <c r="BH82" s="50" t="s">
        <v>129</v>
      </c>
      <c r="BI82" s="50">
        <v>2.2666666666666701E-4</v>
      </c>
      <c r="BJ82" s="50" t="s">
        <v>128</v>
      </c>
      <c r="BK82" s="50">
        <v>1.3379999999999999E-7</v>
      </c>
      <c r="BL82" s="50">
        <v>1.4170484693672501E-6</v>
      </c>
      <c r="BM82" s="50" t="s">
        <v>129</v>
      </c>
      <c r="BN82" s="50">
        <v>1.3379999999999999E-7</v>
      </c>
      <c r="BO82" s="50">
        <v>1.4170484693672501E-6</v>
      </c>
      <c r="BP82" s="50" t="s">
        <v>129</v>
      </c>
      <c r="BQ82" s="50">
        <v>1.5130000000000001E-7</v>
      </c>
      <c r="BR82" s="50">
        <v>1.6023873947329199E-6</v>
      </c>
      <c r="BS82" s="50" t="s">
        <v>129</v>
      </c>
      <c r="BT82" s="50"/>
      <c r="BU82" s="50"/>
      <c r="BV82" s="50"/>
      <c r="BW82" s="50"/>
      <c r="BX82" s="50"/>
      <c r="BY82" s="50"/>
      <c r="BZ82" s="50"/>
      <c r="CA82" s="50"/>
      <c r="CB82" s="50"/>
      <c r="CC82" s="50">
        <v>1.44390547949715E-3</v>
      </c>
      <c r="CD82" s="50">
        <v>1.5292107994263201E-2</v>
      </c>
      <c r="CE82" s="50" t="s">
        <v>128</v>
      </c>
      <c r="CF82" s="3" t="s">
        <v>152</v>
      </c>
      <c r="CG82" s="51" t="s">
        <v>178</v>
      </c>
      <c r="CH82" s="52">
        <v>37073</v>
      </c>
      <c r="CI82" s="51" t="s">
        <v>130</v>
      </c>
      <c r="CJ82" s="51" t="s">
        <v>279</v>
      </c>
      <c r="CK82" s="52">
        <v>22221</v>
      </c>
      <c r="CL82" s="51" t="s">
        <v>130</v>
      </c>
      <c r="CM82" s="51" t="s">
        <v>138</v>
      </c>
      <c r="CN82" s="52">
        <v>22221</v>
      </c>
      <c r="CO82" s="51" t="s">
        <v>132</v>
      </c>
      <c r="CP82" s="51" t="s">
        <v>255</v>
      </c>
      <c r="CQ82" s="52">
        <v>27546</v>
      </c>
    </row>
    <row r="83" spans="1:146">
      <c r="A83" s="3" t="s">
        <v>122</v>
      </c>
      <c r="B83" s="3">
        <v>10768</v>
      </c>
      <c r="C83" s="3" t="s">
        <v>434</v>
      </c>
      <c r="D83" s="3" t="s">
        <v>387</v>
      </c>
      <c r="E83" s="3" t="s">
        <v>388</v>
      </c>
      <c r="F83" s="55">
        <v>1</v>
      </c>
      <c r="G83" s="3" t="s">
        <v>177</v>
      </c>
      <c r="H83" s="48">
        <v>36</v>
      </c>
      <c r="I83" s="48">
        <v>412.16</v>
      </c>
      <c r="J83" s="48">
        <v>441.26666666666699</v>
      </c>
      <c r="K83" s="48">
        <v>35.366714583316003</v>
      </c>
      <c r="L83" s="49">
        <v>0.98240873842544296</v>
      </c>
      <c r="M83" s="3" t="s">
        <v>142</v>
      </c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63">
        <v>5.21620812082959E-2</v>
      </c>
      <c r="AM83" s="63">
        <v>0.65083107071702495</v>
      </c>
      <c r="AN83" s="50" t="s">
        <v>128</v>
      </c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>
        <v>2.2862931087611502E-6</v>
      </c>
      <c r="BD83" s="50">
        <v>2.8532086108302499E-5</v>
      </c>
      <c r="BE83" s="50" t="s">
        <v>128</v>
      </c>
      <c r="BF83" s="50"/>
      <c r="BG83" s="50"/>
      <c r="BH83" s="50"/>
      <c r="BI83" s="50">
        <v>2.0000000000000001E-4</v>
      </c>
      <c r="BJ83" s="50" t="s">
        <v>129</v>
      </c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>
        <v>6.8893802039724297E-4</v>
      </c>
      <c r="CA83" s="50">
        <v>8.5942950565480597E-3</v>
      </c>
      <c r="CB83" s="50" t="s">
        <v>128</v>
      </c>
      <c r="CC83" s="50"/>
      <c r="CD83" s="50"/>
      <c r="CE83" s="50"/>
      <c r="CF83" s="3" t="s">
        <v>152</v>
      </c>
      <c r="CG83" s="51" t="s">
        <v>178</v>
      </c>
      <c r="CH83" s="52">
        <v>32933</v>
      </c>
      <c r="CI83" s="51" t="s">
        <v>130</v>
      </c>
      <c r="CJ83" s="51" t="s">
        <v>237</v>
      </c>
      <c r="CK83" s="52">
        <v>32933</v>
      </c>
    </row>
    <row r="84" spans="1:146">
      <c r="A84" s="3" t="s">
        <v>122</v>
      </c>
      <c r="B84" s="3">
        <v>10113</v>
      </c>
      <c r="C84" s="3" t="s">
        <v>395</v>
      </c>
      <c r="D84" s="3" t="s">
        <v>277</v>
      </c>
      <c r="E84" s="3" t="s">
        <v>396</v>
      </c>
      <c r="F84" s="55">
        <v>1</v>
      </c>
      <c r="G84" s="3" t="s">
        <v>177</v>
      </c>
      <c r="H84" s="48">
        <v>44</v>
      </c>
      <c r="I84" s="48">
        <v>520</v>
      </c>
      <c r="J84" s="48">
        <v>909.67248333333305</v>
      </c>
      <c r="K84" s="48">
        <v>85.892741780631198</v>
      </c>
      <c r="L84" s="49">
        <v>1.9521077677416201</v>
      </c>
      <c r="M84" s="3" t="s">
        <v>397</v>
      </c>
      <c r="N84" s="50">
        <v>1.5699999999999999E-5</v>
      </c>
      <c r="O84" s="50">
        <v>1.6627549304234601E-4</v>
      </c>
      <c r="P84" s="50" t="s">
        <v>129</v>
      </c>
      <c r="Q84" s="50">
        <v>1.5699999999999999E-5</v>
      </c>
      <c r="R84" s="50">
        <v>1.6627549304234601E-4</v>
      </c>
      <c r="S84" s="50" t="s">
        <v>129</v>
      </c>
      <c r="T84" s="50">
        <v>1.5699999999999999E-5</v>
      </c>
      <c r="U84" s="50">
        <v>1.6627549304234601E-4</v>
      </c>
      <c r="V84" s="50" t="s">
        <v>129</v>
      </c>
      <c r="W84" s="50">
        <v>1.5699999999999999E-5</v>
      </c>
      <c r="X84" s="50">
        <v>1.6627549304234601E-4</v>
      </c>
      <c r="Y84" s="50" t="s">
        <v>129</v>
      </c>
      <c r="Z84" s="50">
        <v>1.5699999999999999E-5</v>
      </c>
      <c r="AA84" s="50">
        <v>1.6627549304234601E-4</v>
      </c>
      <c r="AB84" s="50" t="s">
        <v>129</v>
      </c>
      <c r="AC84" s="50">
        <v>1.5699999999999999E-5</v>
      </c>
      <c r="AD84" s="50">
        <v>1.6627549304234601E-4</v>
      </c>
      <c r="AE84" s="50" t="s">
        <v>129</v>
      </c>
      <c r="AF84" s="50"/>
      <c r="AG84" s="50"/>
      <c r="AH84" s="50"/>
      <c r="AI84" s="50">
        <v>1.5699999999999999E-5</v>
      </c>
      <c r="AJ84" s="50">
        <v>1.6627549304234601E-4</v>
      </c>
      <c r="AK84" s="50" t="s">
        <v>129</v>
      </c>
      <c r="AL84" s="63">
        <v>6.3845911116699197E-2</v>
      </c>
      <c r="AM84" s="63">
        <v>0.67617900316349899</v>
      </c>
      <c r="AN84" s="50" t="s">
        <v>128</v>
      </c>
      <c r="AO84" s="50">
        <v>1.5699999999999999E-5</v>
      </c>
      <c r="AP84" s="50">
        <v>1.6627549304234601E-4</v>
      </c>
      <c r="AQ84" s="50" t="s">
        <v>129</v>
      </c>
      <c r="AR84" s="50">
        <v>1.5699999999999999E-5</v>
      </c>
      <c r="AS84" s="50">
        <v>1.6627549304234601E-4</v>
      </c>
      <c r="AT84" s="50" t="s">
        <v>129</v>
      </c>
      <c r="AU84" s="50">
        <v>1.1199999999999999E-5</v>
      </c>
      <c r="AV84" s="50" t="s">
        <v>129</v>
      </c>
      <c r="AW84" s="50">
        <v>1.5699999999999999E-5</v>
      </c>
      <c r="AX84" s="50">
        <v>1.6627549304234601E-4</v>
      </c>
      <c r="AY84" s="50" t="s">
        <v>129</v>
      </c>
      <c r="AZ84" s="50">
        <v>1.5699999999999999E-5</v>
      </c>
      <c r="BA84" s="50">
        <v>1.6627549304234601E-4</v>
      </c>
      <c r="BB84" s="50" t="s">
        <v>129</v>
      </c>
      <c r="BC84" s="50">
        <v>9.5633333333333304E-6</v>
      </c>
      <c r="BD84" s="50">
        <v>1.0128330988078301E-4</v>
      </c>
      <c r="BE84" s="50" t="s">
        <v>128</v>
      </c>
      <c r="BF84" s="50">
        <v>1.5699999999999999E-5</v>
      </c>
      <c r="BG84" s="50">
        <v>1.6627549304234601E-4</v>
      </c>
      <c r="BH84" s="50" t="s">
        <v>129</v>
      </c>
      <c r="BI84" s="50">
        <v>3.0000000000000001E-3</v>
      </c>
      <c r="BJ84" s="50" t="s">
        <v>129</v>
      </c>
      <c r="BK84" s="50">
        <v>3.15E-5</v>
      </c>
      <c r="BL84" s="50">
        <v>3.3361006565820899E-4</v>
      </c>
      <c r="BM84" s="50" t="s">
        <v>129</v>
      </c>
      <c r="BN84" s="50">
        <v>1.5699999999999999E-5</v>
      </c>
      <c r="BO84" s="50">
        <v>1.6627549304234601E-4</v>
      </c>
      <c r="BP84" s="50" t="s">
        <v>129</v>
      </c>
      <c r="BQ84" s="50">
        <v>1.5699999999999999E-5</v>
      </c>
      <c r="BR84" s="50">
        <v>1.6627549304234601E-4</v>
      </c>
      <c r="BS84" s="50" t="s">
        <v>129</v>
      </c>
      <c r="BT84" s="50"/>
      <c r="BU84" s="50"/>
      <c r="BV84" s="50"/>
      <c r="BW84" s="50"/>
      <c r="BX84" s="50"/>
      <c r="BY84" s="50"/>
      <c r="BZ84" s="50"/>
      <c r="CA84" s="50"/>
      <c r="CB84" s="50"/>
      <c r="CC84" s="50">
        <v>2.1081451037630902E-3</v>
      </c>
      <c r="CD84" s="50">
        <v>2.2326934174077301E-2</v>
      </c>
      <c r="CE84" s="50" t="s">
        <v>128</v>
      </c>
      <c r="CF84" s="3" t="s">
        <v>130</v>
      </c>
      <c r="CG84" s="51" t="s">
        <v>186</v>
      </c>
    </row>
    <row r="85" spans="1:146">
      <c r="A85" s="3" t="s">
        <v>122</v>
      </c>
      <c r="B85" s="3">
        <v>10113</v>
      </c>
      <c r="C85" s="3" t="s">
        <v>395</v>
      </c>
      <c r="D85" s="3" t="s">
        <v>277</v>
      </c>
      <c r="E85" s="3" t="s">
        <v>398</v>
      </c>
      <c r="F85" s="55">
        <v>1</v>
      </c>
      <c r="G85" s="3" t="s">
        <v>177</v>
      </c>
      <c r="H85" s="48">
        <v>44</v>
      </c>
      <c r="I85" s="48">
        <v>520</v>
      </c>
      <c r="J85" s="48">
        <v>909.67248333333305</v>
      </c>
      <c r="K85" s="48">
        <v>85.892741780631198</v>
      </c>
      <c r="L85" s="49">
        <v>1.9521077677416201</v>
      </c>
      <c r="M85" s="3" t="s">
        <v>397</v>
      </c>
      <c r="N85" s="50">
        <v>1.5699999999999999E-5</v>
      </c>
      <c r="O85" s="50">
        <v>1.6627549304234601E-4</v>
      </c>
      <c r="P85" s="50" t="s">
        <v>129</v>
      </c>
      <c r="Q85" s="50">
        <v>1.5699999999999999E-5</v>
      </c>
      <c r="R85" s="50">
        <v>1.6627549304234601E-4</v>
      </c>
      <c r="S85" s="50" t="s">
        <v>129</v>
      </c>
      <c r="T85" s="50">
        <v>1.5699999999999999E-5</v>
      </c>
      <c r="U85" s="50">
        <v>1.6627549304234601E-4</v>
      </c>
      <c r="V85" s="50" t="s">
        <v>129</v>
      </c>
      <c r="W85" s="50">
        <v>1.5699999999999999E-5</v>
      </c>
      <c r="X85" s="50">
        <v>1.6627549304234601E-4</v>
      </c>
      <c r="Y85" s="50" t="s">
        <v>129</v>
      </c>
      <c r="Z85" s="50">
        <v>1.5699999999999999E-5</v>
      </c>
      <c r="AA85" s="50">
        <v>1.6627549304234601E-4</v>
      </c>
      <c r="AB85" s="50" t="s">
        <v>129</v>
      </c>
      <c r="AC85" s="50">
        <v>1.5699999999999999E-5</v>
      </c>
      <c r="AD85" s="50">
        <v>1.6627549304234601E-4</v>
      </c>
      <c r="AE85" s="50" t="s">
        <v>129</v>
      </c>
      <c r="AF85" s="50"/>
      <c r="AG85" s="50"/>
      <c r="AH85" s="50"/>
      <c r="AI85" s="50">
        <v>1.5699999999999999E-5</v>
      </c>
      <c r="AJ85" s="50">
        <v>1.6627549304234601E-4</v>
      </c>
      <c r="AK85" s="50" t="s">
        <v>129</v>
      </c>
      <c r="AL85" s="63">
        <v>6.3845911116699197E-2</v>
      </c>
      <c r="AM85" s="63">
        <v>0.67617900316349899</v>
      </c>
      <c r="AN85" s="50" t="s">
        <v>128</v>
      </c>
      <c r="AO85" s="50">
        <v>1.5699999999999999E-5</v>
      </c>
      <c r="AP85" s="50">
        <v>1.6627549304234601E-4</v>
      </c>
      <c r="AQ85" s="50" t="s">
        <v>129</v>
      </c>
      <c r="AR85" s="50">
        <v>1.5699999999999999E-5</v>
      </c>
      <c r="AS85" s="50">
        <v>1.6627549304234601E-4</v>
      </c>
      <c r="AT85" s="50" t="s">
        <v>129</v>
      </c>
      <c r="AU85" s="50">
        <v>1.1199999999999999E-5</v>
      </c>
      <c r="AV85" s="50" t="s">
        <v>129</v>
      </c>
      <c r="AW85" s="50">
        <v>1.5699999999999999E-5</v>
      </c>
      <c r="AX85" s="50">
        <v>1.6627549304234601E-4</v>
      </c>
      <c r="AY85" s="50" t="s">
        <v>129</v>
      </c>
      <c r="AZ85" s="50">
        <v>1.5699999999999999E-5</v>
      </c>
      <c r="BA85" s="50">
        <v>1.6627549304234601E-4</v>
      </c>
      <c r="BB85" s="50" t="s">
        <v>129</v>
      </c>
      <c r="BC85" s="50">
        <v>9.5633333333333304E-6</v>
      </c>
      <c r="BD85" s="50">
        <v>1.0128330988078301E-4</v>
      </c>
      <c r="BE85" s="50" t="s">
        <v>128</v>
      </c>
      <c r="BF85" s="50">
        <v>1.5699999999999999E-5</v>
      </c>
      <c r="BG85" s="50">
        <v>1.6627549304234601E-4</v>
      </c>
      <c r="BH85" s="50" t="s">
        <v>129</v>
      </c>
      <c r="BI85" s="50">
        <v>3.0000000000000001E-3</v>
      </c>
      <c r="BJ85" s="50" t="s">
        <v>129</v>
      </c>
      <c r="BK85" s="50">
        <v>3.15E-5</v>
      </c>
      <c r="BL85" s="50">
        <v>3.3361006565820899E-4</v>
      </c>
      <c r="BM85" s="50" t="s">
        <v>129</v>
      </c>
      <c r="BN85" s="50">
        <v>1.5699999999999999E-5</v>
      </c>
      <c r="BO85" s="50">
        <v>1.6627549304234601E-4</v>
      </c>
      <c r="BP85" s="50" t="s">
        <v>129</v>
      </c>
      <c r="BQ85" s="50">
        <v>1.5699999999999999E-5</v>
      </c>
      <c r="BR85" s="50">
        <v>1.6627549304234601E-4</v>
      </c>
      <c r="BS85" s="50" t="s">
        <v>129</v>
      </c>
      <c r="BT85" s="50"/>
      <c r="BU85" s="50"/>
      <c r="BV85" s="50"/>
      <c r="BW85" s="50"/>
      <c r="BX85" s="50"/>
      <c r="BY85" s="50"/>
      <c r="BZ85" s="50"/>
      <c r="CA85" s="50"/>
      <c r="CB85" s="50"/>
      <c r="CC85" s="50">
        <v>2.1081451037630902E-3</v>
      </c>
      <c r="CD85" s="50">
        <v>2.2326934174077301E-2</v>
      </c>
      <c r="CE85" s="50" t="s">
        <v>128</v>
      </c>
      <c r="CF85" s="3" t="s">
        <v>130</v>
      </c>
      <c r="CG85" s="51" t="s">
        <v>186</v>
      </c>
    </row>
    <row r="86" spans="1:146">
      <c r="A86" s="3" t="s">
        <v>122</v>
      </c>
      <c r="B86" s="3">
        <v>6257</v>
      </c>
      <c r="C86" s="3" t="s">
        <v>361</v>
      </c>
      <c r="D86" s="3" t="s">
        <v>362</v>
      </c>
      <c r="E86" s="3" t="s">
        <v>320</v>
      </c>
      <c r="F86" s="55">
        <v>1</v>
      </c>
      <c r="G86" s="3" t="s">
        <v>126</v>
      </c>
      <c r="H86" s="48">
        <v>880</v>
      </c>
      <c r="I86" s="48">
        <v>8821.5853999999999</v>
      </c>
      <c r="J86" s="48">
        <v>8763.2565608900004</v>
      </c>
      <c r="K86" s="48">
        <v>885.30151398219198</v>
      </c>
      <c r="L86" s="49">
        <v>1.0060244477070399</v>
      </c>
      <c r="M86" s="3" t="s">
        <v>137</v>
      </c>
      <c r="N86" s="50">
        <v>1.5099999999999999E-6</v>
      </c>
      <c r="O86" s="50">
        <v>1.49474883718695E-5</v>
      </c>
      <c r="P86" s="50" t="s">
        <v>129</v>
      </c>
      <c r="Q86" s="50">
        <v>1.5099999999999999E-6</v>
      </c>
      <c r="R86" s="50">
        <v>1.49474883718695E-5</v>
      </c>
      <c r="S86" s="50" t="s">
        <v>129</v>
      </c>
      <c r="T86" s="50">
        <v>1.2100000000000001E-6</v>
      </c>
      <c r="U86" s="50">
        <v>1.19777886953391E-5</v>
      </c>
      <c r="V86" s="50" t="s">
        <v>129</v>
      </c>
      <c r="W86" s="50">
        <v>1.2100000000000001E-6</v>
      </c>
      <c r="X86" s="50">
        <v>1.19777886953391E-5</v>
      </c>
      <c r="Y86" s="50" t="s">
        <v>129</v>
      </c>
      <c r="Z86" s="50">
        <v>1.5099999999999999E-6</v>
      </c>
      <c r="AA86" s="50">
        <v>1.49474883718695E-5</v>
      </c>
      <c r="AB86" s="50" t="s">
        <v>129</v>
      </c>
      <c r="AC86" s="50">
        <v>1.2100000000000001E-6</v>
      </c>
      <c r="AD86" s="50">
        <v>1.19777886953391E-5</v>
      </c>
      <c r="AE86" s="50" t="s">
        <v>129</v>
      </c>
      <c r="AF86" s="50">
        <v>1.2100000000000001E-6</v>
      </c>
      <c r="AG86" s="50">
        <v>1.19777886953391E-5</v>
      </c>
      <c r="AH86" s="50" t="s">
        <v>129</v>
      </c>
      <c r="AI86" s="50">
        <v>1.5099999999999999E-6</v>
      </c>
      <c r="AJ86" s="50">
        <v>1.49474883718695E-5</v>
      </c>
      <c r="AK86" s="50" t="s">
        <v>129</v>
      </c>
      <c r="AL86" s="63">
        <v>6.9570892900857398E-2</v>
      </c>
      <c r="AM86" s="63">
        <v>0.689092811354446</v>
      </c>
      <c r="AN86" s="50" t="s">
        <v>128</v>
      </c>
      <c r="AO86" s="50">
        <v>1.2100000000000001E-6</v>
      </c>
      <c r="AP86" s="50">
        <v>1.19777886953391E-5</v>
      </c>
      <c r="AQ86" s="50" t="s">
        <v>129</v>
      </c>
      <c r="AR86" s="50">
        <v>1.2100000000000001E-6</v>
      </c>
      <c r="AS86" s="50">
        <v>1.19777886953391E-5</v>
      </c>
      <c r="AT86" s="50" t="s">
        <v>129</v>
      </c>
      <c r="AU86" s="50">
        <v>3.6500000000000002E-6</v>
      </c>
      <c r="AV86" s="50" t="s">
        <v>129</v>
      </c>
      <c r="AW86" s="50">
        <v>1.2100000000000001E-6</v>
      </c>
      <c r="AX86" s="50">
        <v>1.19777886953391E-5</v>
      </c>
      <c r="AY86" s="50" t="s">
        <v>129</v>
      </c>
      <c r="AZ86" s="50">
        <v>1.2100000000000001E-6</v>
      </c>
      <c r="BA86" s="50">
        <v>1.19777886953391E-5</v>
      </c>
      <c r="BB86" s="50" t="s">
        <v>129</v>
      </c>
      <c r="BC86" s="50">
        <v>2.1424207964047399E-6</v>
      </c>
      <c r="BD86" s="50">
        <v>2.1224689954438599E-5</v>
      </c>
      <c r="BE86" s="50" t="s">
        <v>128</v>
      </c>
      <c r="BF86" s="50">
        <v>1.5099999999999999E-6</v>
      </c>
      <c r="BG86" s="50">
        <v>1.49474883718695E-5</v>
      </c>
      <c r="BH86" s="50" t="s">
        <v>129</v>
      </c>
      <c r="BI86" s="50">
        <v>2.0000000000000001E-4</v>
      </c>
      <c r="BJ86" s="50" t="s">
        <v>129</v>
      </c>
      <c r="BK86" s="50">
        <v>1.8700000000000001E-6</v>
      </c>
      <c r="BL86" s="50">
        <v>1.8511127983705901E-5</v>
      </c>
      <c r="BM86" s="50" t="s">
        <v>129</v>
      </c>
      <c r="BN86" s="50">
        <v>1.55E-6</v>
      </c>
      <c r="BO86" s="50">
        <v>1.53434483287402E-5</v>
      </c>
      <c r="BP86" s="50" t="s">
        <v>129</v>
      </c>
      <c r="BQ86" s="50">
        <v>1.5099999999999999E-6</v>
      </c>
      <c r="BR86" s="50">
        <v>1.49474883718695E-5</v>
      </c>
      <c r="BS86" s="50" t="s">
        <v>129</v>
      </c>
      <c r="BT86" s="50"/>
      <c r="BU86" s="50"/>
      <c r="BV86" s="50"/>
      <c r="BW86" s="50"/>
      <c r="BX86" s="50"/>
      <c r="BY86" s="50"/>
      <c r="BZ86" s="50"/>
      <c r="CA86" s="50"/>
      <c r="CB86" s="50"/>
      <c r="CC86" s="50">
        <v>2.1303029121663399E-4</v>
      </c>
      <c r="CD86" s="50">
        <v>2.1041959238151499E-3</v>
      </c>
      <c r="CE86" s="50" t="s">
        <v>128</v>
      </c>
      <c r="CF86" s="3" t="s">
        <v>130</v>
      </c>
      <c r="CG86" s="51" t="s">
        <v>131</v>
      </c>
      <c r="CH86" s="52">
        <v>32540</v>
      </c>
      <c r="CI86" s="51" t="s">
        <v>170</v>
      </c>
      <c r="CJ86" s="51" t="s">
        <v>185</v>
      </c>
      <c r="CK86" s="52">
        <v>40330</v>
      </c>
      <c r="CL86" s="51" t="s">
        <v>130</v>
      </c>
      <c r="CM86" s="51" t="s">
        <v>186</v>
      </c>
      <c r="CN86" s="52">
        <v>40330</v>
      </c>
    </row>
    <row r="87" spans="1:146">
      <c r="A87" s="3" t="s">
        <v>122</v>
      </c>
      <c r="B87" s="3">
        <v>994</v>
      </c>
      <c r="C87" s="3" t="s">
        <v>219</v>
      </c>
      <c r="D87" s="3" t="s">
        <v>214</v>
      </c>
      <c r="E87" s="3" t="s">
        <v>220</v>
      </c>
      <c r="F87" s="55">
        <v>1</v>
      </c>
      <c r="G87" s="3" t="s">
        <v>126</v>
      </c>
      <c r="H87" s="48">
        <v>584</v>
      </c>
      <c r="I87" s="48">
        <v>5550</v>
      </c>
      <c r="J87" s="48">
        <v>5095</v>
      </c>
      <c r="K87" s="48">
        <v>549.4</v>
      </c>
      <c r="L87" s="49">
        <v>0.94075342465753398</v>
      </c>
      <c r="M87" s="56" t="s">
        <v>142</v>
      </c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63">
        <v>7.5139648111412105E-2</v>
      </c>
      <c r="AM87" s="63">
        <v>0.69076272000864702</v>
      </c>
      <c r="AN87" s="50" t="s">
        <v>128</v>
      </c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3" t="s">
        <v>130</v>
      </c>
      <c r="CG87" s="51" t="s">
        <v>131</v>
      </c>
      <c r="CH87" s="52">
        <v>31747</v>
      </c>
      <c r="CI87" s="51" t="s">
        <v>132</v>
      </c>
      <c r="CJ87" s="51" t="s">
        <v>133</v>
      </c>
      <c r="CK87" s="52">
        <v>31747</v>
      </c>
    </row>
    <row r="88" spans="1:146">
      <c r="A88" s="3" t="s">
        <v>122</v>
      </c>
      <c r="B88" s="3">
        <v>54144</v>
      </c>
      <c r="C88" s="3" t="s">
        <v>465</v>
      </c>
      <c r="D88" s="3" t="s">
        <v>277</v>
      </c>
      <c r="E88" s="3" t="s">
        <v>466</v>
      </c>
      <c r="F88" s="55">
        <v>1</v>
      </c>
      <c r="G88" s="3" t="s">
        <v>177</v>
      </c>
      <c r="H88" s="48">
        <v>36</v>
      </c>
      <c r="I88" s="48">
        <v>450</v>
      </c>
      <c r="J88" s="48">
        <v>425.36753542500003</v>
      </c>
      <c r="K88" s="48">
        <v>40.163888159223397</v>
      </c>
      <c r="L88" s="49">
        <v>1.1156635599784299</v>
      </c>
      <c r="M88" s="3" t="s">
        <v>467</v>
      </c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63">
        <v>6.5718056960978197E-2</v>
      </c>
      <c r="AM88" s="63">
        <v>0.69600651738672703</v>
      </c>
      <c r="AN88" s="50" t="s">
        <v>128</v>
      </c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>
        <v>2.0000000000000001E-4</v>
      </c>
      <c r="BD88" s="50">
        <v>2.11815914703625E-3</v>
      </c>
      <c r="BE88" s="50" t="s">
        <v>129</v>
      </c>
      <c r="BF88" s="50"/>
      <c r="BG88" s="50"/>
      <c r="BH88" s="50"/>
      <c r="BI88" s="50">
        <v>3.8600000000000003E-5</v>
      </c>
      <c r="BJ88" s="50" t="s">
        <v>129</v>
      </c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>
        <v>1.1468184033851E-3</v>
      </c>
      <c r="CD88" s="50">
        <v>1.21457194555983E-2</v>
      </c>
      <c r="CE88" s="50" t="s">
        <v>128</v>
      </c>
      <c r="CF88" s="3" t="s">
        <v>152</v>
      </c>
      <c r="CG88" s="51" t="s">
        <v>178</v>
      </c>
      <c r="CH88" s="52">
        <v>37469</v>
      </c>
      <c r="CI88" s="51" t="s">
        <v>130</v>
      </c>
      <c r="CJ88" s="51" t="s">
        <v>186</v>
      </c>
      <c r="CK88" s="52">
        <v>33909</v>
      </c>
    </row>
    <row r="89" spans="1:146">
      <c r="A89" s="3" t="s">
        <v>122</v>
      </c>
      <c r="B89" s="3">
        <v>51</v>
      </c>
      <c r="C89" s="3" t="s">
        <v>123</v>
      </c>
      <c r="D89" s="3" t="s">
        <v>124</v>
      </c>
      <c r="E89" s="3" t="s">
        <v>125</v>
      </c>
      <c r="F89" s="55">
        <v>1</v>
      </c>
      <c r="G89" s="3" t="s">
        <v>126</v>
      </c>
      <c r="H89" s="48">
        <v>723</v>
      </c>
      <c r="I89" s="48">
        <v>7546</v>
      </c>
      <c r="J89" s="48">
        <v>63859.466666666704</v>
      </c>
      <c r="K89" s="48">
        <v>6029.7137498869697</v>
      </c>
      <c r="L89" s="49">
        <v>8.3398530427205699</v>
      </c>
      <c r="M89" s="3" t="s">
        <v>127</v>
      </c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63">
        <v>6.6666666666666693E-2</v>
      </c>
      <c r="AM89" s="63">
        <v>0.70605304901208299</v>
      </c>
      <c r="AN89" s="50" t="s">
        <v>128</v>
      </c>
      <c r="AO89" s="50"/>
      <c r="AP89" s="50"/>
      <c r="AQ89" s="50"/>
      <c r="AR89" s="50"/>
      <c r="AS89" s="50"/>
      <c r="AT89" s="50"/>
      <c r="AU89" s="50">
        <v>1.6957409353000001E-6</v>
      </c>
      <c r="AV89" s="50" t="s">
        <v>129</v>
      </c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>
        <v>7.1000000000000004E-3</v>
      </c>
      <c r="BJ89" s="50" t="s">
        <v>128</v>
      </c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3" t="s">
        <v>130</v>
      </c>
      <c r="CG89" s="51" t="s">
        <v>131</v>
      </c>
      <c r="CH89" s="52">
        <v>31413</v>
      </c>
      <c r="CI89" s="51" t="s">
        <v>132</v>
      </c>
      <c r="CJ89" s="51" t="s">
        <v>133</v>
      </c>
      <c r="CK89" s="52">
        <v>31413</v>
      </c>
    </row>
    <row r="90" spans="1:146">
      <c r="A90" s="3" t="s">
        <v>122</v>
      </c>
      <c r="B90" s="3">
        <v>976</v>
      </c>
      <c r="C90" s="3" t="s">
        <v>211</v>
      </c>
      <c r="D90" s="3" t="s">
        <v>201</v>
      </c>
      <c r="E90" s="3" t="s">
        <v>212</v>
      </c>
      <c r="F90" s="55">
        <v>1</v>
      </c>
      <c r="G90" s="3" t="s">
        <v>177</v>
      </c>
      <c r="H90" s="48">
        <v>120</v>
      </c>
      <c r="I90" s="48">
        <v>1250</v>
      </c>
      <c r="J90" s="48">
        <v>1267.18333333333</v>
      </c>
      <c r="K90" s="48">
        <v>105.422971658886</v>
      </c>
      <c r="L90" s="49">
        <v>0.87852476382404798</v>
      </c>
      <c r="M90" s="3" t="s">
        <v>142</v>
      </c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63">
        <v>5.9277176850692198E-2</v>
      </c>
      <c r="AM90" s="63">
        <v>0.71197514926561001</v>
      </c>
      <c r="AN90" s="50" t="s">
        <v>128</v>
      </c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>
        <v>3.7933333333333298E-5</v>
      </c>
      <c r="BD90" s="50">
        <v>4.5613729453262801E-4</v>
      </c>
      <c r="BE90" s="50" t="s">
        <v>128</v>
      </c>
      <c r="BF90" s="50"/>
      <c r="BG90" s="50"/>
      <c r="BH90" s="50"/>
      <c r="BI90" s="50">
        <v>2.5666666666666698E-4</v>
      </c>
      <c r="BJ90" s="50" t="s">
        <v>128</v>
      </c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>
        <v>8.9429849809970804E-4</v>
      </c>
      <c r="CD90" s="50">
        <v>1.0735031541291001E-2</v>
      </c>
      <c r="CE90" s="50" t="s">
        <v>128</v>
      </c>
      <c r="CF90" s="3" t="s">
        <v>152</v>
      </c>
      <c r="CG90" s="51" t="s">
        <v>178</v>
      </c>
      <c r="CI90" s="51" t="s">
        <v>130</v>
      </c>
      <c r="CJ90" s="51" t="s">
        <v>143</v>
      </c>
    </row>
    <row r="91" spans="1:146">
      <c r="A91" s="3" t="s">
        <v>122</v>
      </c>
      <c r="B91" s="3">
        <v>3130</v>
      </c>
      <c r="C91" s="3" t="s">
        <v>283</v>
      </c>
      <c r="D91" s="3" t="s">
        <v>277</v>
      </c>
      <c r="E91" s="3" t="s">
        <v>284</v>
      </c>
      <c r="F91" s="55">
        <v>2</v>
      </c>
      <c r="G91" s="3" t="s">
        <v>177</v>
      </c>
      <c r="H91" s="48">
        <v>585</v>
      </c>
      <c r="I91" s="48">
        <v>6200</v>
      </c>
      <c r="J91" s="48">
        <v>4973.3999999999996</v>
      </c>
      <c r="K91" s="48">
        <v>585.75302758316695</v>
      </c>
      <c r="L91" s="49">
        <v>1.00128722663789</v>
      </c>
      <c r="M91" s="3" t="s">
        <v>142</v>
      </c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63">
        <v>8.5468339859937098E-2</v>
      </c>
      <c r="AM91" s="63">
        <v>0.71320824685084006</v>
      </c>
      <c r="AN91" s="50" t="s">
        <v>128</v>
      </c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>
        <v>1.62366666666667E-6</v>
      </c>
      <c r="BD91" s="50">
        <v>1.39822214432723E-5</v>
      </c>
      <c r="BE91" s="50" t="s">
        <v>128</v>
      </c>
      <c r="BF91" s="50"/>
      <c r="BG91" s="50"/>
      <c r="BH91" s="50"/>
      <c r="BI91" s="50">
        <v>7.6000000000000004E-4</v>
      </c>
      <c r="BJ91" s="50" t="s">
        <v>128</v>
      </c>
      <c r="BK91" s="50"/>
      <c r="BL91" s="50"/>
      <c r="BM91" s="50"/>
      <c r="BN91" s="50"/>
      <c r="BO91" s="50"/>
      <c r="BP91" s="50"/>
      <c r="BQ91" s="50"/>
      <c r="BR91" s="50"/>
      <c r="BS91" s="50"/>
      <c r="BT91" s="50">
        <v>2.1689709575914499E-4</v>
      </c>
      <c r="BU91" s="50">
        <v>1.79673954868864E-3</v>
      </c>
      <c r="BV91" s="50" t="s">
        <v>128</v>
      </c>
      <c r="BW91" s="50"/>
      <c r="BX91" s="50"/>
      <c r="BY91" s="50"/>
      <c r="BZ91" s="50"/>
      <c r="CA91" s="50"/>
      <c r="CB91" s="50"/>
      <c r="CC91" s="50"/>
      <c r="CD91" s="50"/>
      <c r="CE91" s="50"/>
      <c r="CF91" s="3" t="s">
        <v>152</v>
      </c>
      <c r="CG91" s="51" t="s">
        <v>178</v>
      </c>
      <c r="CH91" s="52">
        <v>38047</v>
      </c>
      <c r="CI91" s="51" t="s">
        <v>130</v>
      </c>
      <c r="CJ91" s="51" t="s">
        <v>186</v>
      </c>
      <c r="CK91" s="52">
        <v>38047</v>
      </c>
    </row>
    <row r="92" spans="1:146">
      <c r="A92" s="3" t="s">
        <v>122</v>
      </c>
      <c r="B92" s="3">
        <v>3130</v>
      </c>
      <c r="C92" s="3" t="s">
        <v>283</v>
      </c>
      <c r="D92" s="3" t="s">
        <v>277</v>
      </c>
      <c r="E92" s="3" t="s">
        <v>284</v>
      </c>
      <c r="F92" s="126" t="s">
        <v>561</v>
      </c>
      <c r="G92" s="3" t="s">
        <v>177</v>
      </c>
      <c r="H92" s="48">
        <v>585</v>
      </c>
      <c r="I92" s="48">
        <v>6200</v>
      </c>
      <c r="J92" s="48">
        <v>4973.3999999999996</v>
      </c>
      <c r="K92" s="48">
        <v>585.75302758316695</v>
      </c>
      <c r="L92" s="49">
        <v>1.00128722663789</v>
      </c>
      <c r="M92" s="3" t="s">
        <v>142</v>
      </c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63">
        <v>8.5468339859937098E-2</v>
      </c>
      <c r="AM92" s="63">
        <v>0.71320824685084006</v>
      </c>
      <c r="AN92" s="50" t="s">
        <v>128</v>
      </c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>
        <v>1.62366666666667E-6</v>
      </c>
      <c r="BD92" s="50">
        <v>1.39822214432723E-5</v>
      </c>
      <c r="BE92" s="50" t="s">
        <v>128</v>
      </c>
      <c r="BF92" s="50"/>
      <c r="BG92" s="50"/>
      <c r="BH92" s="50"/>
      <c r="BI92" s="50">
        <v>7.6000000000000004E-4</v>
      </c>
      <c r="BJ92" s="50" t="s">
        <v>128</v>
      </c>
      <c r="BK92" s="50"/>
      <c r="BL92" s="50"/>
      <c r="BM92" s="50"/>
      <c r="BN92" s="50"/>
      <c r="BO92" s="50"/>
      <c r="BP92" s="50"/>
      <c r="BQ92" s="50"/>
      <c r="BR92" s="50"/>
      <c r="BS92" s="50"/>
      <c r="BT92" s="50">
        <v>2.1689709575914499E-4</v>
      </c>
      <c r="BU92" s="50">
        <v>1.79673954868864E-3</v>
      </c>
      <c r="BV92" s="50" t="s">
        <v>128</v>
      </c>
      <c r="BW92" s="50"/>
      <c r="BX92" s="50"/>
      <c r="BY92" s="50"/>
      <c r="BZ92" s="50"/>
      <c r="CA92" s="50"/>
      <c r="CB92" s="50"/>
      <c r="CC92" s="50"/>
      <c r="CD92" s="50"/>
      <c r="CE92" s="50"/>
      <c r="CF92" s="3" t="s">
        <v>152</v>
      </c>
      <c r="CG92" s="51" t="s">
        <v>178</v>
      </c>
      <c r="CH92" s="52">
        <v>38047</v>
      </c>
      <c r="CI92" s="51" t="s">
        <v>130</v>
      </c>
      <c r="CJ92" s="51" t="s">
        <v>186</v>
      </c>
      <c r="CK92" s="52">
        <v>38047</v>
      </c>
    </row>
    <row r="93" spans="1:146">
      <c r="A93" s="3" t="s">
        <v>122</v>
      </c>
      <c r="B93" s="3">
        <v>50835</v>
      </c>
      <c r="C93" s="3" t="s">
        <v>447</v>
      </c>
      <c r="D93" s="3" t="s">
        <v>328</v>
      </c>
      <c r="E93" s="3" t="s">
        <v>448</v>
      </c>
      <c r="F93" s="55">
        <v>1</v>
      </c>
      <c r="G93" s="3" t="s">
        <v>126</v>
      </c>
      <c r="H93" s="48">
        <v>64.400000000000006</v>
      </c>
      <c r="I93" s="48">
        <v>408</v>
      </c>
      <c r="J93" s="48">
        <v>440.93666666666701</v>
      </c>
      <c r="K93" s="48">
        <v>31.699269035</v>
      </c>
      <c r="L93" s="49">
        <v>0.49222467445652202</v>
      </c>
      <c r="M93" s="3" t="s">
        <v>449</v>
      </c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63">
        <v>5.1803083333285802E-2</v>
      </c>
      <c r="AM93" s="63">
        <v>0.71961125746498</v>
      </c>
      <c r="AN93" s="50" t="s">
        <v>128</v>
      </c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>
        <v>2.0000000000000001E-4</v>
      </c>
      <c r="BD93" s="50">
        <v>2.7819989551167101E-3</v>
      </c>
      <c r="BE93" s="50" t="s">
        <v>129</v>
      </c>
      <c r="BF93" s="50"/>
      <c r="BG93" s="50"/>
      <c r="BH93" s="50"/>
      <c r="BI93" s="50">
        <v>1.1E-4</v>
      </c>
      <c r="BJ93" s="50" t="s">
        <v>129</v>
      </c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>
        <v>1.19242310091134E-3</v>
      </c>
      <c r="CD93" s="50">
        <v>1.6476032225546701E-2</v>
      </c>
      <c r="CE93" s="50" t="s">
        <v>128</v>
      </c>
      <c r="CF93" s="3" t="s">
        <v>132</v>
      </c>
      <c r="CG93" s="51" t="s">
        <v>159</v>
      </c>
      <c r="CH93" s="52">
        <v>33025</v>
      </c>
      <c r="CI93" s="51" t="s">
        <v>130</v>
      </c>
      <c r="CJ93" s="51" t="s">
        <v>186</v>
      </c>
      <c r="CK93" s="52">
        <v>33025</v>
      </c>
    </row>
    <row r="94" spans="1:146">
      <c r="A94" s="3" t="s">
        <v>122</v>
      </c>
      <c r="B94" s="3">
        <v>10769</v>
      </c>
      <c r="C94" s="3" t="s">
        <v>435</v>
      </c>
      <c r="D94" s="3" t="s">
        <v>387</v>
      </c>
      <c r="E94" s="3" t="s">
        <v>388</v>
      </c>
      <c r="F94" s="55">
        <v>1</v>
      </c>
      <c r="G94" s="3" t="s">
        <v>177</v>
      </c>
      <c r="H94" s="48">
        <v>36</v>
      </c>
      <c r="I94" s="48">
        <v>407.93</v>
      </c>
      <c r="J94" s="48">
        <v>424.01249999999999</v>
      </c>
      <c r="K94" s="48">
        <v>35.422598091294603</v>
      </c>
      <c r="L94" s="49">
        <v>0.98396105809151702</v>
      </c>
      <c r="M94" s="3" t="s">
        <v>142</v>
      </c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63">
        <v>6.0234938344708798E-2</v>
      </c>
      <c r="AM94" s="63">
        <v>0.721852156035239</v>
      </c>
      <c r="AN94" s="50" t="s">
        <v>128</v>
      </c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>
        <v>1.2399888937712E-6</v>
      </c>
      <c r="BD94" s="50">
        <v>1.4841086716002E-5</v>
      </c>
      <c r="BE94" s="50" t="s">
        <v>128</v>
      </c>
      <c r="BF94" s="50"/>
      <c r="BG94" s="50"/>
      <c r="BH94" s="50"/>
      <c r="BI94" s="50">
        <v>2.66666666666667E-4</v>
      </c>
      <c r="BJ94" s="50" t="s">
        <v>128</v>
      </c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>
        <v>4.14952439514811E-4</v>
      </c>
      <c r="CA94" s="50">
        <v>4.9502701989700701E-3</v>
      </c>
      <c r="CB94" s="50" t="s">
        <v>128</v>
      </c>
      <c r="CC94" s="50"/>
      <c r="CD94" s="50"/>
      <c r="CE94" s="50"/>
      <c r="CF94" s="3" t="s">
        <v>152</v>
      </c>
      <c r="CG94" s="51" t="s">
        <v>178</v>
      </c>
      <c r="CH94" s="52">
        <v>32933</v>
      </c>
      <c r="CI94" s="51" t="s">
        <v>130</v>
      </c>
      <c r="CJ94" s="51" t="s">
        <v>237</v>
      </c>
      <c r="CK94" s="52">
        <v>32933</v>
      </c>
    </row>
    <row r="95" spans="1:146">
      <c r="A95" s="3" t="s">
        <v>122</v>
      </c>
      <c r="B95" s="3">
        <v>50835</v>
      </c>
      <c r="C95" s="3" t="s">
        <v>447</v>
      </c>
      <c r="D95" s="3" t="s">
        <v>328</v>
      </c>
      <c r="E95" s="3" t="s">
        <v>450</v>
      </c>
      <c r="F95" s="55">
        <v>1</v>
      </c>
      <c r="G95" s="3" t="s">
        <v>126</v>
      </c>
      <c r="H95" s="48">
        <v>64.400000000000006</v>
      </c>
      <c r="I95" s="48">
        <v>408</v>
      </c>
      <c r="J95" s="48">
        <v>439.06</v>
      </c>
      <c r="K95" s="48">
        <v>31.6803207367829</v>
      </c>
      <c r="L95" s="49">
        <v>0.49193044622333598</v>
      </c>
      <c r="M95" s="3" t="s">
        <v>451</v>
      </c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63">
        <v>5.2740870463666399E-2</v>
      </c>
      <c r="AM95" s="63">
        <v>0.72497724861868695</v>
      </c>
      <c r="AN95" s="50" t="s">
        <v>128</v>
      </c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>
        <v>2.0000000000000001E-4</v>
      </c>
      <c r="BD95" s="50">
        <v>2.7718191627941098E-3</v>
      </c>
      <c r="BE95" s="50" t="s">
        <v>129</v>
      </c>
      <c r="BF95" s="50"/>
      <c r="BG95" s="50"/>
      <c r="BH95" s="50"/>
      <c r="BI95" s="50">
        <v>1.1E-4</v>
      </c>
      <c r="BJ95" s="50" t="s">
        <v>129</v>
      </c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>
        <v>1.20936843511191E-3</v>
      </c>
      <c r="CD95" s="50">
        <v>1.7088308450077801E-2</v>
      </c>
      <c r="CE95" s="50" t="s">
        <v>128</v>
      </c>
      <c r="CF95" s="3" t="s">
        <v>132</v>
      </c>
      <c r="CG95" s="51" t="s">
        <v>159</v>
      </c>
      <c r="CH95" s="52">
        <v>33025</v>
      </c>
      <c r="CI95" s="51" t="s">
        <v>130</v>
      </c>
      <c r="CJ95" s="51" t="s">
        <v>186</v>
      </c>
      <c r="CK95" s="52">
        <v>33025</v>
      </c>
    </row>
    <row r="96" spans="1:146" s="125" customFormat="1">
      <c r="A96" s="3" t="s">
        <v>122</v>
      </c>
      <c r="B96" s="3">
        <v>50776</v>
      </c>
      <c r="C96" s="129" t="s">
        <v>559</v>
      </c>
      <c r="D96" s="3" t="s">
        <v>277</v>
      </c>
      <c r="E96" s="3" t="s">
        <v>445</v>
      </c>
      <c r="F96" s="55">
        <v>1</v>
      </c>
      <c r="G96" s="3" t="s">
        <v>177</v>
      </c>
      <c r="H96" s="48">
        <v>46.5</v>
      </c>
      <c r="I96" s="48">
        <v>600</v>
      </c>
      <c r="J96" s="48">
        <v>1043.7</v>
      </c>
      <c r="K96" s="48">
        <v>91.227115612519</v>
      </c>
      <c r="L96" s="49">
        <v>1.9618734540326701</v>
      </c>
      <c r="M96" s="3" t="s">
        <v>397</v>
      </c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63">
        <v>6.3586767574738204E-2</v>
      </c>
      <c r="AM96" s="63">
        <v>0.72790967145259</v>
      </c>
      <c r="AN96" s="50" t="s">
        <v>128</v>
      </c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>
        <v>3.8899999999999997E-5</v>
      </c>
      <c r="BD96" s="50">
        <v>4.4474765206425801E-4</v>
      </c>
      <c r="BE96" s="50" t="s">
        <v>129</v>
      </c>
      <c r="BF96" s="50"/>
      <c r="BG96" s="50"/>
      <c r="BH96" s="50"/>
      <c r="BI96" s="50">
        <v>3.0000000000000001E-3</v>
      </c>
      <c r="BJ96" s="50" t="s">
        <v>129</v>
      </c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>
        <v>7.5556914438266499E-4</v>
      </c>
      <c r="CD96" s="50">
        <v>8.6455642281636595E-3</v>
      </c>
      <c r="CE96" s="50" t="s">
        <v>128</v>
      </c>
      <c r="CF96" s="3" t="s">
        <v>152</v>
      </c>
      <c r="CG96" s="51" t="s">
        <v>178</v>
      </c>
      <c r="CH96" s="52">
        <v>33878</v>
      </c>
      <c r="CI96" s="51" t="s">
        <v>130</v>
      </c>
      <c r="CJ96" s="51" t="s">
        <v>186</v>
      </c>
      <c r="CK96" s="52">
        <v>33878</v>
      </c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</row>
    <row r="97" spans="1:146">
      <c r="A97" s="3" t="s">
        <v>122</v>
      </c>
      <c r="B97" s="3">
        <v>50776</v>
      </c>
      <c r="C97" s="129" t="s">
        <v>559</v>
      </c>
      <c r="D97" s="3" t="s">
        <v>277</v>
      </c>
      <c r="E97" s="3" t="s">
        <v>446</v>
      </c>
      <c r="F97" s="55">
        <v>1</v>
      </c>
      <c r="G97" s="3" t="s">
        <v>177</v>
      </c>
      <c r="H97" s="48">
        <v>46.5</v>
      </c>
      <c r="I97" s="48">
        <v>600</v>
      </c>
      <c r="J97" s="48">
        <v>1043.7</v>
      </c>
      <c r="K97" s="48">
        <v>91.199709595036495</v>
      </c>
      <c r="L97" s="49">
        <v>1.9612840773126099</v>
      </c>
      <c r="M97" s="3" t="s">
        <v>397</v>
      </c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63">
        <v>6.3586767574738204E-2</v>
      </c>
      <c r="AM97" s="63">
        <v>0.72790967145259</v>
      </c>
      <c r="AN97" s="50" t="s">
        <v>128</v>
      </c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>
        <v>3.8899999999999997E-5</v>
      </c>
      <c r="BD97" s="50">
        <v>4.4501485351528599E-4</v>
      </c>
      <c r="BE97" s="50" t="s">
        <v>129</v>
      </c>
      <c r="BF97" s="50"/>
      <c r="BG97" s="50"/>
      <c r="BH97" s="50"/>
      <c r="BI97" s="50">
        <v>3.0000000000000001E-3</v>
      </c>
      <c r="BJ97" s="50" t="s">
        <v>129</v>
      </c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>
        <v>7.5556914438266499E-4</v>
      </c>
      <c r="CD97" s="50">
        <v>8.6455642281636595E-3</v>
      </c>
      <c r="CE97" s="50" t="s">
        <v>128</v>
      </c>
      <c r="CF97" s="3" t="s">
        <v>152</v>
      </c>
      <c r="CG97" s="51" t="s">
        <v>178</v>
      </c>
      <c r="CH97" s="52">
        <v>33878</v>
      </c>
      <c r="CI97" s="51" t="s">
        <v>130</v>
      </c>
      <c r="CJ97" s="51" t="s">
        <v>186</v>
      </c>
      <c r="CK97" s="52">
        <v>33878</v>
      </c>
    </row>
    <row r="98" spans="1:146">
      <c r="A98" s="3" t="s">
        <v>122</v>
      </c>
      <c r="B98" s="3">
        <v>568</v>
      </c>
      <c r="C98" s="3" t="s">
        <v>182</v>
      </c>
      <c r="D98" s="3" t="s">
        <v>183</v>
      </c>
      <c r="E98" s="3" t="s">
        <v>184</v>
      </c>
      <c r="F98" s="55">
        <v>1</v>
      </c>
      <c r="G98" s="3" t="s">
        <v>126</v>
      </c>
      <c r="H98" s="48">
        <v>403</v>
      </c>
      <c r="I98" s="48">
        <v>4100</v>
      </c>
      <c r="J98" s="48">
        <v>4025.5109323900001</v>
      </c>
      <c r="K98" s="48">
        <v>394.64910165710103</v>
      </c>
      <c r="L98" s="49">
        <v>0.97927816788362498</v>
      </c>
      <c r="M98" s="3" t="s">
        <v>137</v>
      </c>
      <c r="N98" s="50">
        <v>3.5149578566000003E-7</v>
      </c>
      <c r="O98" s="50">
        <v>3.5808393659005498E-6</v>
      </c>
      <c r="P98" s="50" t="s">
        <v>129</v>
      </c>
      <c r="Q98" s="50">
        <v>1.7965340156E-7</v>
      </c>
      <c r="R98" s="50">
        <v>1.8302067870203701E-6</v>
      </c>
      <c r="S98" s="50" t="s">
        <v>129</v>
      </c>
      <c r="T98" s="50">
        <v>2.2763794596000001E-7</v>
      </c>
      <c r="U98" s="50">
        <v>2.3190460634847702E-6</v>
      </c>
      <c r="V98" s="50" t="s">
        <v>129</v>
      </c>
      <c r="W98" s="50">
        <v>3.2519706565999999E-7</v>
      </c>
      <c r="X98" s="50">
        <v>3.3129229478645E-6</v>
      </c>
      <c r="Y98" s="50" t="s">
        <v>129</v>
      </c>
      <c r="Z98" s="50">
        <v>3.2415722454999999E-7</v>
      </c>
      <c r="AA98" s="50">
        <v>3.30232963740993E-6</v>
      </c>
      <c r="AB98" s="50" t="s">
        <v>129</v>
      </c>
      <c r="AC98" s="50">
        <v>2.4604704995999998E-7</v>
      </c>
      <c r="AD98" s="50">
        <v>2.5065875561100101E-6</v>
      </c>
      <c r="AE98" s="50" t="s">
        <v>129</v>
      </c>
      <c r="AF98" s="50">
        <v>2.2763794596000001E-7</v>
      </c>
      <c r="AG98" s="50">
        <v>2.3190460634847702E-6</v>
      </c>
      <c r="AH98" s="50" t="s">
        <v>129</v>
      </c>
      <c r="AI98" s="50">
        <v>3.2415722454999999E-7</v>
      </c>
      <c r="AJ98" s="50">
        <v>3.30232963740993E-6</v>
      </c>
      <c r="AK98" s="50" t="s">
        <v>129</v>
      </c>
      <c r="AL98" s="63">
        <v>7.2833641915435995E-2</v>
      </c>
      <c r="AM98" s="63">
        <v>0.74993488093406402</v>
      </c>
      <c r="AN98" s="50" t="s">
        <v>128</v>
      </c>
      <c r="AO98" s="50">
        <v>3.5842582363999999E-8</v>
      </c>
      <c r="AP98" s="50">
        <v>3.6514386556171402E-7</v>
      </c>
      <c r="AQ98" s="50" t="s">
        <v>129</v>
      </c>
      <c r="AR98" s="50">
        <v>3.5149578566000003E-7</v>
      </c>
      <c r="AS98" s="50">
        <v>3.5808393659005498E-6</v>
      </c>
      <c r="AT98" s="50" t="s">
        <v>129</v>
      </c>
      <c r="AU98" s="50">
        <v>3.7463882483E-6</v>
      </c>
      <c r="AV98" s="50" t="s">
        <v>129</v>
      </c>
      <c r="AW98" s="50">
        <v>2.2763794596000001E-7</v>
      </c>
      <c r="AX98" s="50">
        <v>2.3190460634847702E-6</v>
      </c>
      <c r="AY98" s="50" t="s">
        <v>129</v>
      </c>
      <c r="AZ98" s="50">
        <v>1.4337032945000001E-7</v>
      </c>
      <c r="BA98" s="50">
        <v>1.4605754621857299E-6</v>
      </c>
      <c r="BB98" s="50" t="s">
        <v>129</v>
      </c>
      <c r="BC98" s="50">
        <v>1.9679227674679899E-6</v>
      </c>
      <c r="BD98" s="50">
        <v>2.0373208359104899E-5</v>
      </c>
      <c r="BE98" s="50" t="s">
        <v>128</v>
      </c>
      <c r="BF98" s="50">
        <v>1.3007882626000001E-7</v>
      </c>
      <c r="BG98" s="50">
        <v>1.32516917910505E-6</v>
      </c>
      <c r="BH98" s="50" t="s">
        <v>129</v>
      </c>
      <c r="BI98" s="50"/>
      <c r="BJ98" s="50"/>
      <c r="BK98" s="50">
        <v>3.2539295939666698E-7</v>
      </c>
      <c r="BL98" s="50">
        <v>3.31491860195882E-6</v>
      </c>
      <c r="BM98" s="50" t="s">
        <v>128</v>
      </c>
      <c r="BN98" s="50">
        <v>2.4604704995999998E-7</v>
      </c>
      <c r="BO98" s="50">
        <v>2.5065875561100101E-6</v>
      </c>
      <c r="BP98" s="50" t="s">
        <v>129</v>
      </c>
      <c r="BQ98" s="50">
        <v>2.9990396054999998E-7</v>
      </c>
      <c r="BR98" s="50">
        <v>3.0552511629988999E-6</v>
      </c>
      <c r="BS98" s="50" t="s">
        <v>129</v>
      </c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3" t="s">
        <v>130</v>
      </c>
      <c r="CG98" s="51" t="s">
        <v>138</v>
      </c>
      <c r="CH98" s="52">
        <v>25051</v>
      </c>
      <c r="CI98" s="51" t="s">
        <v>170</v>
      </c>
      <c r="CJ98" s="51" t="s">
        <v>185</v>
      </c>
      <c r="CK98" s="52">
        <v>39630</v>
      </c>
      <c r="CL98" s="51" t="s">
        <v>130</v>
      </c>
      <c r="CM98" s="51" t="s">
        <v>186</v>
      </c>
      <c r="CN98" s="52">
        <v>39448</v>
      </c>
    </row>
    <row r="99" spans="1:146">
      <c r="A99" s="3" t="s">
        <v>122</v>
      </c>
      <c r="B99" s="3">
        <v>113</v>
      </c>
      <c r="C99" s="3" t="s">
        <v>139</v>
      </c>
      <c r="D99" s="3" t="s">
        <v>140</v>
      </c>
      <c r="E99" s="3" t="s">
        <v>141</v>
      </c>
      <c r="F99" s="55">
        <v>1</v>
      </c>
      <c r="G99" s="3" t="s">
        <v>126</v>
      </c>
      <c r="H99" s="48">
        <v>305</v>
      </c>
      <c r="I99" s="48">
        <v>2929</v>
      </c>
      <c r="J99" s="48">
        <v>3181.4428571428598</v>
      </c>
      <c r="K99" s="48">
        <v>294.414074561647</v>
      </c>
      <c r="L99" s="49">
        <v>0.96529204774310595</v>
      </c>
      <c r="M99" s="3" t="s">
        <v>142</v>
      </c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63">
        <v>7.0243301979857106E-2</v>
      </c>
      <c r="AM99" s="63">
        <v>0.75905016320526497</v>
      </c>
      <c r="AN99" s="50" t="s">
        <v>128</v>
      </c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3" t="s">
        <v>130</v>
      </c>
      <c r="CG99" s="51" t="s">
        <v>143</v>
      </c>
      <c r="CH99" s="52">
        <v>39814</v>
      </c>
      <c r="CI99" s="51" t="s">
        <v>132</v>
      </c>
      <c r="CJ99" s="51" t="s">
        <v>144</v>
      </c>
      <c r="CK99" s="52">
        <v>39814</v>
      </c>
    </row>
    <row r="100" spans="1:146">
      <c r="A100" s="3" t="s">
        <v>122</v>
      </c>
      <c r="B100" s="3">
        <v>2107</v>
      </c>
      <c r="C100" s="3" t="s">
        <v>249</v>
      </c>
      <c r="D100" s="3" t="s">
        <v>247</v>
      </c>
      <c r="E100" s="3" t="s">
        <v>189</v>
      </c>
      <c r="F100" s="55">
        <v>1</v>
      </c>
      <c r="G100" s="3" t="s">
        <v>126</v>
      </c>
      <c r="H100" s="48">
        <v>524</v>
      </c>
      <c r="I100" s="48">
        <v>4920</v>
      </c>
      <c r="J100" s="48">
        <v>3118</v>
      </c>
      <c r="K100" s="48">
        <v>445</v>
      </c>
      <c r="L100" s="49">
        <v>0.84923664122137399</v>
      </c>
      <c r="M100" s="56" t="s">
        <v>137</v>
      </c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63">
        <v>0.111069807415957</v>
      </c>
      <c r="AM100" s="63">
        <v>0.77823743713023397</v>
      </c>
      <c r="AN100" s="50" t="s">
        <v>128</v>
      </c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>
        <v>5.3336582902640997E-4</v>
      </c>
      <c r="CD100" s="50">
        <v>3.7371565278749401E-3</v>
      </c>
      <c r="CE100" s="50" t="s">
        <v>128</v>
      </c>
      <c r="CF100" s="3" t="s">
        <v>152</v>
      </c>
      <c r="CG100" s="51" t="s">
        <v>250</v>
      </c>
      <c r="CI100" s="51" t="s">
        <v>130</v>
      </c>
      <c r="CJ100" s="51" t="s">
        <v>131</v>
      </c>
      <c r="CL100" s="51" t="s">
        <v>132</v>
      </c>
      <c r="CM100" s="51" t="s">
        <v>144</v>
      </c>
    </row>
    <row r="101" spans="1:146">
      <c r="A101" s="3" t="s">
        <v>122</v>
      </c>
      <c r="B101" s="3">
        <v>10676</v>
      </c>
      <c r="C101" s="3" t="s">
        <v>428</v>
      </c>
      <c r="D101" s="3" t="s">
        <v>277</v>
      </c>
      <c r="E101" s="3" t="s">
        <v>429</v>
      </c>
      <c r="F101" s="55">
        <v>1</v>
      </c>
      <c r="G101" s="3" t="s">
        <v>126</v>
      </c>
      <c r="H101" s="48">
        <v>135</v>
      </c>
      <c r="I101" s="48">
        <v>285</v>
      </c>
      <c r="J101" s="48">
        <v>207.15148669999999</v>
      </c>
      <c r="K101" s="48">
        <v>19.559577191340701</v>
      </c>
      <c r="L101" s="49">
        <v>0.14488575697289399</v>
      </c>
      <c r="M101" s="3" t="s">
        <v>142</v>
      </c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63">
        <v>7.4885183984259598E-2</v>
      </c>
      <c r="AM101" s="63">
        <v>0.79309368716876005</v>
      </c>
      <c r="AN101" s="50" t="s">
        <v>128</v>
      </c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>
        <v>5.5691944776000002E-6</v>
      </c>
      <c r="BD101" s="50">
        <v>5.8982201121761103E-5</v>
      </c>
      <c r="BE101" s="50" t="s">
        <v>129</v>
      </c>
      <c r="BF101" s="50"/>
      <c r="BG101" s="50"/>
      <c r="BH101" s="50"/>
      <c r="BI101" s="50">
        <v>3.3758099707999999E-3</v>
      </c>
      <c r="BJ101" s="50" t="s">
        <v>128</v>
      </c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>
        <v>1.09263936444466E-2</v>
      </c>
      <c r="CD101" s="50">
        <v>0.115719203210517</v>
      </c>
      <c r="CE101" s="50" t="s">
        <v>128</v>
      </c>
      <c r="CF101" s="3" t="s">
        <v>152</v>
      </c>
      <c r="CG101" s="51" t="s">
        <v>178</v>
      </c>
      <c r="CI101" s="51" t="s">
        <v>130</v>
      </c>
      <c r="CJ101" s="51" t="s">
        <v>138</v>
      </c>
      <c r="CL101" s="51" t="s">
        <v>132</v>
      </c>
    </row>
    <row r="102" spans="1:146">
      <c r="A102" s="3" t="s">
        <v>122</v>
      </c>
      <c r="B102" s="3">
        <v>3403</v>
      </c>
      <c r="C102" s="3" t="s">
        <v>300</v>
      </c>
      <c r="D102" s="3" t="s">
        <v>301</v>
      </c>
      <c r="E102" s="3" t="s">
        <v>158</v>
      </c>
      <c r="F102" s="55">
        <v>1</v>
      </c>
      <c r="G102" s="3" t="s">
        <v>126</v>
      </c>
      <c r="H102" s="48">
        <v>300</v>
      </c>
      <c r="I102" s="48">
        <v>2750</v>
      </c>
      <c r="J102" s="48">
        <v>2195.87777777778</v>
      </c>
      <c r="K102" s="48">
        <v>241.521264734337</v>
      </c>
      <c r="L102" s="49">
        <v>0.80507088244778902</v>
      </c>
      <c r="M102" s="3" t="s">
        <v>137</v>
      </c>
      <c r="N102" s="50">
        <v>4.36666666666667E-8</v>
      </c>
      <c r="O102" s="50">
        <v>3.9737886696727599E-7</v>
      </c>
      <c r="P102" s="50" t="s">
        <v>128</v>
      </c>
      <c r="Q102" s="50">
        <v>8.2333333333333293E-9</v>
      </c>
      <c r="R102" s="50">
        <v>7.49256336953567E-8</v>
      </c>
      <c r="S102" s="50" t="s">
        <v>128</v>
      </c>
      <c r="T102" s="50">
        <v>2.0833333333333302E-8</v>
      </c>
      <c r="U102" s="50">
        <v>1.8958915408744101E-7</v>
      </c>
      <c r="V102" s="50" t="s">
        <v>128</v>
      </c>
      <c r="W102" s="50">
        <v>3.3000000000000002E-9</v>
      </c>
      <c r="X102" s="50">
        <v>3.0030922007450701E-8</v>
      </c>
      <c r="Y102" s="50" t="s">
        <v>129</v>
      </c>
      <c r="Z102" s="50">
        <v>2E-8</v>
      </c>
      <c r="AA102" s="50">
        <v>1.8200558792394299E-7</v>
      </c>
      <c r="AB102" s="50" t="s">
        <v>128</v>
      </c>
      <c r="AC102" s="50">
        <v>1.8333333333333299E-8</v>
      </c>
      <c r="AD102" s="50">
        <v>1.6683845559694799E-7</v>
      </c>
      <c r="AE102" s="50" t="s">
        <v>128</v>
      </c>
      <c r="AF102" s="50">
        <v>8.9999999999999995E-9</v>
      </c>
      <c r="AG102" s="50">
        <v>8.1902514565774505E-8</v>
      </c>
      <c r="AH102" s="50" t="s">
        <v>129</v>
      </c>
      <c r="AI102" s="50">
        <v>3.7E-8</v>
      </c>
      <c r="AJ102" s="50">
        <v>3.3671033765929498E-7</v>
      </c>
      <c r="AK102" s="50" t="s">
        <v>129</v>
      </c>
      <c r="AL102" s="63">
        <v>8.7653365187675497E-2</v>
      </c>
      <c r="AM102" s="63">
        <v>0.79750835509701701</v>
      </c>
      <c r="AN102" s="50" t="s">
        <v>128</v>
      </c>
      <c r="AO102" s="50">
        <v>3.0166666666666701E-9</v>
      </c>
      <c r="AP102" s="50">
        <v>2.7452509511861501E-8</v>
      </c>
      <c r="AQ102" s="50" t="s">
        <v>128</v>
      </c>
      <c r="AR102" s="50">
        <v>3.4999999999999999E-9</v>
      </c>
      <c r="AS102" s="50">
        <v>3.1850977886690098E-8</v>
      </c>
      <c r="AT102" s="50" t="s">
        <v>129</v>
      </c>
      <c r="AU102" s="50">
        <v>1.5999999999999999E-5</v>
      </c>
      <c r="AV102" s="50" t="s">
        <v>129</v>
      </c>
      <c r="AW102" s="50">
        <v>2.36666666666667E-8</v>
      </c>
      <c r="AX102" s="50">
        <v>2.15373279043333E-7</v>
      </c>
      <c r="AY102" s="50" t="s">
        <v>128</v>
      </c>
      <c r="AZ102" s="50">
        <v>8.5666666666666706E-8</v>
      </c>
      <c r="BA102" s="50">
        <v>7.7959060160755695E-7</v>
      </c>
      <c r="BB102" s="50" t="s">
        <v>128</v>
      </c>
      <c r="BC102" s="50">
        <v>1.90460835612495E-6</v>
      </c>
      <c r="BD102" s="50">
        <v>1.7164034171400702E-5</v>
      </c>
      <c r="BE102" s="50" t="s">
        <v>128</v>
      </c>
      <c r="BF102" s="50">
        <v>2.8999999999999999E-9</v>
      </c>
      <c r="BG102" s="50">
        <v>2.6390810248971799E-8</v>
      </c>
      <c r="BH102" s="50" t="s">
        <v>129</v>
      </c>
      <c r="BI102" s="50">
        <v>9.1E-4</v>
      </c>
      <c r="BJ102" s="50" t="s">
        <v>128</v>
      </c>
      <c r="BK102" s="50">
        <v>4.3000000000000001E-7</v>
      </c>
      <c r="BL102" s="50">
        <v>3.9131201403647803E-6</v>
      </c>
      <c r="BM102" s="50" t="s">
        <v>128</v>
      </c>
      <c r="BN102" s="50">
        <v>2.8333333333333299E-7</v>
      </c>
      <c r="BO102" s="50">
        <v>2.5784124955892002E-6</v>
      </c>
      <c r="BP102" s="50" t="s">
        <v>128</v>
      </c>
      <c r="BQ102" s="50">
        <v>4.1999999999999999E-8</v>
      </c>
      <c r="BR102" s="50">
        <v>3.8221173464028102E-7</v>
      </c>
      <c r="BS102" s="50" t="s">
        <v>128</v>
      </c>
      <c r="BT102" s="50"/>
      <c r="BU102" s="50"/>
      <c r="BV102" s="50"/>
      <c r="BW102" s="50"/>
      <c r="BX102" s="50"/>
      <c r="BY102" s="50"/>
      <c r="BZ102" s="50"/>
      <c r="CA102" s="50"/>
      <c r="CB102" s="50"/>
      <c r="CC102" s="50">
        <v>1.3103611793027501E-3</v>
      </c>
      <c r="CD102" s="50">
        <v>1.1746779398029501E-2</v>
      </c>
      <c r="CE102" s="50" t="s">
        <v>128</v>
      </c>
      <c r="CF102" s="3" t="s">
        <v>130</v>
      </c>
      <c r="CG102" s="51" t="s">
        <v>138</v>
      </c>
      <c r="CH102" s="52">
        <v>28734</v>
      </c>
    </row>
    <row r="103" spans="1:146">
      <c r="A103" s="3" t="s">
        <v>122</v>
      </c>
      <c r="B103" s="3">
        <v>988</v>
      </c>
      <c r="C103" s="3" t="s">
        <v>213</v>
      </c>
      <c r="D103" s="3" t="s">
        <v>214</v>
      </c>
      <c r="E103" s="3" t="s">
        <v>215</v>
      </c>
      <c r="F103" s="55">
        <v>1</v>
      </c>
      <c r="G103" s="3" t="s">
        <v>126</v>
      </c>
      <c r="H103" s="48">
        <v>579.70000000000005</v>
      </c>
      <c r="I103" s="48">
        <v>4990</v>
      </c>
      <c r="J103" s="48">
        <v>4581.1030042742696</v>
      </c>
      <c r="K103" s="48">
        <v>432.55512794533797</v>
      </c>
      <c r="L103" s="49">
        <v>0.74617065369214797</v>
      </c>
      <c r="M103" s="3" t="s">
        <v>216</v>
      </c>
      <c r="N103" s="50">
        <v>2.3655993755999998E-6</v>
      </c>
      <c r="O103" s="50">
        <v>2.5053579778251899E-5</v>
      </c>
      <c r="P103" s="50" t="s">
        <v>129</v>
      </c>
      <c r="Q103" s="50">
        <v>8.7923824085E-7</v>
      </c>
      <c r="R103" s="50">
        <v>9.3118326114024492E-6</v>
      </c>
      <c r="S103" s="50" t="s">
        <v>129</v>
      </c>
      <c r="T103" s="50">
        <v>8.4767310958999997E-7</v>
      </c>
      <c r="U103" s="50">
        <v>8.9775327538735999E-6</v>
      </c>
      <c r="V103" s="50" t="s">
        <v>129</v>
      </c>
      <c r="W103" s="50">
        <v>5.1254653138000003E-7</v>
      </c>
      <c r="X103" s="50">
        <v>5.42827561862125E-6</v>
      </c>
      <c r="Y103" s="50" t="s">
        <v>129</v>
      </c>
      <c r="Z103" s="50">
        <v>3.5483990633999997E-7</v>
      </c>
      <c r="AA103" s="50">
        <v>3.7580369667377902E-6</v>
      </c>
      <c r="AB103" s="50" t="s">
        <v>129</v>
      </c>
      <c r="AC103" s="50">
        <v>3.5483990633999997E-7</v>
      </c>
      <c r="AD103" s="50">
        <v>3.7580369667377902E-6</v>
      </c>
      <c r="AE103" s="50" t="s">
        <v>129</v>
      </c>
      <c r="AF103" s="50">
        <v>7.0967981267999995E-7</v>
      </c>
      <c r="AG103" s="50">
        <v>7.5160739334755702E-6</v>
      </c>
      <c r="AH103" s="50" t="s">
        <v>129</v>
      </c>
      <c r="AI103" s="50">
        <v>9.0681309397999997E-7</v>
      </c>
      <c r="AJ103" s="50">
        <v>9.6038722483299005E-6</v>
      </c>
      <c r="AK103" s="50" t="s">
        <v>129</v>
      </c>
      <c r="AL103" s="63">
        <v>7.54120580421061E-2</v>
      </c>
      <c r="AM103" s="63">
        <v>0.79867370269357796</v>
      </c>
      <c r="AN103" s="50" t="s">
        <v>128</v>
      </c>
      <c r="AO103" s="50">
        <v>8.2189661645000004E-7</v>
      </c>
      <c r="AP103" s="50">
        <v>8.7045391802585599E-6</v>
      </c>
      <c r="AQ103" s="50" t="s">
        <v>129</v>
      </c>
      <c r="AR103" s="50">
        <v>1.1827996877999999E-6</v>
      </c>
      <c r="AS103" s="50">
        <v>1.2526789889126001E-5</v>
      </c>
      <c r="AT103" s="50" t="s">
        <v>129</v>
      </c>
      <c r="AU103" s="50">
        <v>7.9183732397999992E-6</v>
      </c>
      <c r="AV103" s="50" t="s">
        <v>129</v>
      </c>
      <c r="AW103" s="50">
        <v>1.1827996877999999E-6</v>
      </c>
      <c r="AX103" s="50">
        <v>1.2526789889126001E-5</v>
      </c>
      <c r="AY103" s="50" t="s">
        <v>129</v>
      </c>
      <c r="AZ103" s="50">
        <v>1.7741995316999999E-7</v>
      </c>
      <c r="BA103" s="50">
        <v>1.87901848336889E-6</v>
      </c>
      <c r="BB103" s="50" t="s">
        <v>129</v>
      </c>
      <c r="BC103" s="50">
        <v>3.0933333333333297E-5</v>
      </c>
      <c r="BD103" s="50">
        <v>3.2760861474160702E-4</v>
      </c>
      <c r="BE103" s="50" t="s">
        <v>128</v>
      </c>
      <c r="BF103" s="50">
        <v>1.6362062348E-6</v>
      </c>
      <c r="BG103" s="50">
        <v>1.7328726013396799E-5</v>
      </c>
      <c r="BH103" s="50" t="s">
        <v>129</v>
      </c>
      <c r="BI103" s="50">
        <v>5.0000000000000002E-5</v>
      </c>
      <c r="BJ103" s="50" t="s">
        <v>128</v>
      </c>
      <c r="BK103" s="50">
        <v>2.2936649761E-6</v>
      </c>
      <c r="BL103" s="50">
        <v>2.4291737246814499E-5</v>
      </c>
      <c r="BM103" s="50" t="s">
        <v>129</v>
      </c>
      <c r="BN103" s="50">
        <v>8.4767310958999997E-7</v>
      </c>
      <c r="BO103" s="50">
        <v>8.9775327538735999E-6</v>
      </c>
      <c r="BP103" s="50" t="s">
        <v>129</v>
      </c>
      <c r="BQ103" s="50">
        <v>1.6362062348E-6</v>
      </c>
      <c r="BR103" s="50">
        <v>1.7328726013396799E-5</v>
      </c>
      <c r="BS103" s="50" t="s">
        <v>129</v>
      </c>
      <c r="BT103" s="50">
        <v>3.5785244900879602E-5</v>
      </c>
      <c r="BU103" s="50">
        <v>3.7899421907865199E-4</v>
      </c>
      <c r="BV103" s="50" t="s">
        <v>128</v>
      </c>
      <c r="BW103" s="50"/>
      <c r="BX103" s="50"/>
      <c r="BY103" s="50"/>
      <c r="BZ103" s="50"/>
      <c r="CA103" s="50"/>
      <c r="CB103" s="50"/>
      <c r="CC103" s="50"/>
      <c r="CD103" s="50"/>
      <c r="CE103" s="50"/>
      <c r="CF103" s="3" t="s">
        <v>130</v>
      </c>
      <c r="CG103" s="3" t="s">
        <v>138</v>
      </c>
      <c r="CH103" s="127">
        <v>28430</v>
      </c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125"/>
      <c r="DQ103" s="125"/>
      <c r="DR103" s="125"/>
      <c r="DS103" s="125"/>
      <c r="DT103" s="125"/>
      <c r="DU103" s="125"/>
      <c r="DV103" s="125"/>
      <c r="DW103" s="125"/>
      <c r="DX103" s="125"/>
      <c r="DY103" s="125"/>
      <c r="DZ103" s="125"/>
      <c r="EA103" s="125"/>
      <c r="EB103" s="125"/>
      <c r="EC103" s="125"/>
      <c r="ED103" s="125"/>
      <c r="EE103" s="125"/>
      <c r="EF103" s="125"/>
      <c r="EG103" s="125"/>
      <c r="EH103" s="125"/>
      <c r="EI103" s="125"/>
      <c r="EJ103" s="125"/>
      <c r="EK103" s="125"/>
      <c r="EL103" s="125"/>
      <c r="EM103" s="125"/>
      <c r="EN103" s="125"/>
      <c r="EO103" s="125"/>
      <c r="EP103" s="125"/>
    </row>
    <row r="104" spans="1:146">
      <c r="A104" s="3" t="s">
        <v>122</v>
      </c>
      <c r="B104" s="3">
        <v>2732</v>
      </c>
      <c r="C104" s="3" t="s">
        <v>266</v>
      </c>
      <c r="D104" s="3" t="s">
        <v>261</v>
      </c>
      <c r="E104" s="3" t="s">
        <v>267</v>
      </c>
      <c r="F104" s="55">
        <v>1</v>
      </c>
      <c r="G104" s="3" t="s">
        <v>126</v>
      </c>
      <c r="H104" s="48">
        <v>99.5</v>
      </c>
      <c r="I104" s="48">
        <v>1059</v>
      </c>
      <c r="J104" s="48">
        <v>890.84373328333299</v>
      </c>
      <c r="K104" s="48">
        <v>84.114900859060597</v>
      </c>
      <c r="L104" s="49">
        <v>0.84537588803076003</v>
      </c>
      <c r="M104" s="3" t="s">
        <v>142</v>
      </c>
      <c r="N104" s="50">
        <v>3.1200000000000001E-8</v>
      </c>
      <c r="O104" s="50"/>
      <c r="P104" s="50" t="s">
        <v>129</v>
      </c>
      <c r="Q104" s="50">
        <v>1.0099999999999999E-8</v>
      </c>
      <c r="R104" s="50"/>
      <c r="S104" s="50" t="s">
        <v>129</v>
      </c>
      <c r="T104" s="50">
        <v>7.2E-9</v>
      </c>
      <c r="U104" s="50"/>
      <c r="V104" s="50" t="s">
        <v>129</v>
      </c>
      <c r="W104" s="50">
        <v>6.9999999999999998E-9</v>
      </c>
      <c r="X104" s="50"/>
      <c r="Y104" s="50" t="s">
        <v>129</v>
      </c>
      <c r="Z104" s="50">
        <v>1.8399999999999999E-8</v>
      </c>
      <c r="AA104" s="50"/>
      <c r="AB104" s="50" t="s">
        <v>129</v>
      </c>
      <c r="AC104" s="50">
        <v>2.14E-8</v>
      </c>
      <c r="AD104" s="50"/>
      <c r="AE104" s="50" t="s">
        <v>129</v>
      </c>
      <c r="AF104" s="50">
        <v>9.5999999999999999E-9</v>
      </c>
      <c r="AG104" s="50"/>
      <c r="AH104" s="50" t="s">
        <v>129</v>
      </c>
      <c r="AI104" s="50">
        <v>8.0099999999999996E-8</v>
      </c>
      <c r="AJ104" s="50"/>
      <c r="AK104" s="50" t="s">
        <v>129</v>
      </c>
      <c r="AL104" s="63">
        <v>8.1538474733336599E-2</v>
      </c>
      <c r="AM104" s="63">
        <v>0.82202033784126005</v>
      </c>
      <c r="AN104" s="50" t="s">
        <v>128</v>
      </c>
      <c r="AO104" s="50">
        <v>7.8999999999999996E-9</v>
      </c>
      <c r="AP104" s="50"/>
      <c r="AQ104" s="50" t="s">
        <v>129</v>
      </c>
      <c r="AR104" s="50">
        <v>7.3E-9</v>
      </c>
      <c r="AS104" s="50"/>
      <c r="AT104" s="50" t="s">
        <v>129</v>
      </c>
      <c r="AU104" s="50">
        <v>3.4490000000000002E-7</v>
      </c>
      <c r="AV104" s="50" t="s">
        <v>129</v>
      </c>
      <c r="AW104" s="50">
        <v>4.1099999999999997E-8</v>
      </c>
      <c r="AX104" s="50"/>
      <c r="AY104" s="50" t="s">
        <v>129</v>
      </c>
      <c r="AZ104" s="50">
        <v>3.9699999999999998E-8</v>
      </c>
      <c r="BA104" s="50"/>
      <c r="BB104" s="50" t="s">
        <v>129</v>
      </c>
      <c r="BC104" s="50">
        <v>2.63071566786667E-6</v>
      </c>
      <c r="BD104" s="50">
        <v>1.36228895414778E-5</v>
      </c>
      <c r="BE104" s="50" t="s">
        <v>128</v>
      </c>
      <c r="BF104" s="50">
        <v>5.0000000000000001E-9</v>
      </c>
      <c r="BG104" s="50"/>
      <c r="BH104" s="50" t="s">
        <v>129</v>
      </c>
      <c r="BI104" s="50">
        <v>7.3270318891333302E-4</v>
      </c>
      <c r="BJ104" s="50" t="s">
        <v>128</v>
      </c>
      <c r="BK104" s="50">
        <v>5.9060000000000001E-7</v>
      </c>
      <c r="BL104" s="50"/>
      <c r="BM104" s="50" t="s">
        <v>129</v>
      </c>
      <c r="BN104" s="50">
        <v>1.6360000000000001E-7</v>
      </c>
      <c r="BO104" s="50"/>
      <c r="BP104" s="50" t="s">
        <v>129</v>
      </c>
      <c r="BQ104" s="50">
        <v>7.7000000000000001E-8</v>
      </c>
      <c r="BR104" s="50"/>
      <c r="BS104" s="50" t="s">
        <v>129</v>
      </c>
      <c r="BT104" s="50"/>
      <c r="BU104" s="50"/>
      <c r="BV104" s="50"/>
      <c r="BW104" s="50"/>
      <c r="BX104" s="50"/>
      <c r="BY104" s="50"/>
      <c r="BZ104" s="50"/>
      <c r="CA104" s="50"/>
      <c r="CB104" s="50"/>
      <c r="CC104" s="50">
        <v>1.5030678065277999E-3</v>
      </c>
      <c r="CD104" s="50"/>
      <c r="CE104" s="50" t="s">
        <v>128</v>
      </c>
      <c r="CF104" s="3" t="s">
        <v>152</v>
      </c>
      <c r="CG104" s="51" t="s">
        <v>178</v>
      </c>
      <c r="CH104" s="52">
        <v>39114</v>
      </c>
      <c r="CI104" s="51" t="s">
        <v>130</v>
      </c>
      <c r="CJ104" s="51" t="s">
        <v>268</v>
      </c>
      <c r="CK104" s="52">
        <v>34700</v>
      </c>
    </row>
    <row r="105" spans="1:146">
      <c r="A105" s="3" t="s">
        <v>122</v>
      </c>
      <c r="B105" s="3">
        <v>10743</v>
      </c>
      <c r="C105" s="3" t="s">
        <v>432</v>
      </c>
      <c r="D105" s="3" t="s">
        <v>310</v>
      </c>
      <c r="E105" s="3" t="s">
        <v>433</v>
      </c>
      <c r="F105" s="55">
        <v>2</v>
      </c>
      <c r="G105" s="3" t="s">
        <v>177</v>
      </c>
      <c r="H105" s="48">
        <v>116</v>
      </c>
      <c r="I105" s="48">
        <v>910</v>
      </c>
      <c r="J105" s="48">
        <v>802.12121212121201</v>
      </c>
      <c r="K105" s="48">
        <v>75.737577437799999</v>
      </c>
      <c r="L105" s="49">
        <v>0.65291015032586197</v>
      </c>
      <c r="M105" s="3" t="s">
        <v>142</v>
      </c>
      <c r="N105" s="50">
        <v>1.13E-6</v>
      </c>
      <c r="O105" s="50">
        <v>1.1967599180754801E-5</v>
      </c>
      <c r="P105" s="50" t="s">
        <v>129</v>
      </c>
      <c r="Q105" s="50">
        <v>1.17E-6</v>
      </c>
      <c r="R105" s="50">
        <v>1.2391231010162101E-5</v>
      </c>
      <c r="S105" s="50" t="s">
        <v>129</v>
      </c>
      <c r="T105" s="50">
        <v>1.3599999999999999E-6</v>
      </c>
      <c r="U105" s="50">
        <v>1.44034821998465E-5</v>
      </c>
      <c r="V105" s="50" t="s">
        <v>129</v>
      </c>
      <c r="W105" s="50">
        <v>1.28E-6</v>
      </c>
      <c r="X105" s="50">
        <v>1.3556218541032E-5</v>
      </c>
      <c r="Y105" s="50" t="s">
        <v>129</v>
      </c>
      <c r="Z105" s="50">
        <v>1.59E-6</v>
      </c>
      <c r="AA105" s="50">
        <v>1.6839365218938201E-5</v>
      </c>
      <c r="AB105" s="50" t="s">
        <v>129</v>
      </c>
      <c r="AC105" s="50">
        <v>1.72E-6</v>
      </c>
      <c r="AD105" s="50">
        <v>1.82161686645118E-5</v>
      </c>
      <c r="AE105" s="50" t="s">
        <v>129</v>
      </c>
      <c r="AF105" s="50">
        <v>1.3400000000000001E-6</v>
      </c>
      <c r="AG105" s="50">
        <v>1.41916662851429E-5</v>
      </c>
      <c r="AH105" s="50" t="s">
        <v>129</v>
      </c>
      <c r="AI105" s="50">
        <v>2.0499999999999999E-6</v>
      </c>
      <c r="AJ105" s="50">
        <v>2.1711131257121599E-5</v>
      </c>
      <c r="AK105" s="50" t="s">
        <v>129</v>
      </c>
      <c r="AL105" s="63">
        <v>7.8246866887738104E-2</v>
      </c>
      <c r="AM105" s="63">
        <v>0.82869658412595204</v>
      </c>
      <c r="AN105" s="50" t="s">
        <v>128</v>
      </c>
      <c r="AO105" s="50">
        <v>1.3E-6</v>
      </c>
      <c r="AP105" s="50">
        <v>1.37680344557356E-5</v>
      </c>
      <c r="AQ105" s="50" t="s">
        <v>129</v>
      </c>
      <c r="AR105" s="50">
        <v>1.28E-6</v>
      </c>
      <c r="AS105" s="50">
        <v>1.3556218541032E-5</v>
      </c>
      <c r="AT105" s="50" t="s">
        <v>129</v>
      </c>
      <c r="AU105" s="50">
        <v>1.1300000000000001E-7</v>
      </c>
      <c r="AV105" s="50" t="s">
        <v>129</v>
      </c>
      <c r="AW105" s="50">
        <v>1.5099999999999999E-6</v>
      </c>
      <c r="AX105" s="50">
        <v>1.5992101560123699E-5</v>
      </c>
      <c r="AY105" s="50" t="s">
        <v>129</v>
      </c>
      <c r="AZ105" s="50">
        <v>1.28E-6</v>
      </c>
      <c r="BA105" s="50">
        <v>1.3556218541032E-5</v>
      </c>
      <c r="BB105" s="50" t="s">
        <v>129</v>
      </c>
      <c r="BC105" s="50">
        <v>3.8679282148619601E-6</v>
      </c>
      <c r="BD105" s="50">
        <v>4.0964437641947302E-5</v>
      </c>
      <c r="BE105" s="50" t="s">
        <v>129</v>
      </c>
      <c r="BF105" s="50">
        <v>1.28E-6</v>
      </c>
      <c r="BG105" s="50">
        <v>1.3556218541032E-5</v>
      </c>
      <c r="BH105" s="50" t="s">
        <v>129</v>
      </c>
      <c r="BI105" s="50">
        <v>2.22E-4</v>
      </c>
      <c r="BJ105" s="50" t="s">
        <v>129</v>
      </c>
      <c r="BK105" s="50">
        <v>1.28E-6</v>
      </c>
      <c r="BL105" s="50">
        <v>1.3556218541032E-5</v>
      </c>
      <c r="BM105" s="50" t="s">
        <v>129</v>
      </c>
      <c r="BN105" s="50">
        <v>1.28E-6</v>
      </c>
      <c r="BO105" s="50">
        <v>1.3556218541032E-5</v>
      </c>
      <c r="BP105" s="50" t="s">
        <v>129</v>
      </c>
      <c r="BQ105" s="50">
        <v>1.4500000000000001E-6</v>
      </c>
      <c r="BR105" s="50">
        <v>1.5356653816012801E-5</v>
      </c>
      <c r="BS105" s="50" t="s">
        <v>129</v>
      </c>
      <c r="BT105" s="50"/>
      <c r="BU105" s="50"/>
      <c r="BV105" s="50"/>
      <c r="BW105" s="50"/>
      <c r="BX105" s="50"/>
      <c r="BY105" s="50"/>
      <c r="BZ105" s="50"/>
      <c r="CA105" s="50"/>
      <c r="CB105" s="50"/>
      <c r="CC105" s="50">
        <v>7.5662052900547197E-4</v>
      </c>
      <c r="CD105" s="50">
        <v>8.0132134717417394E-3</v>
      </c>
      <c r="CE105" s="50" t="s">
        <v>128</v>
      </c>
      <c r="CF105" s="3" t="s">
        <v>130</v>
      </c>
      <c r="CG105" s="51" t="s">
        <v>186</v>
      </c>
      <c r="CH105" s="52">
        <v>33604</v>
      </c>
      <c r="CI105" s="51" t="s">
        <v>130</v>
      </c>
      <c r="CJ105" s="51" t="s">
        <v>186</v>
      </c>
      <c r="CK105" s="52">
        <v>33604</v>
      </c>
    </row>
    <row r="106" spans="1:146">
      <c r="A106" s="3" t="s">
        <v>122</v>
      </c>
      <c r="B106" s="3">
        <v>10743</v>
      </c>
      <c r="C106" s="3" t="s">
        <v>432</v>
      </c>
      <c r="D106" s="3" t="s">
        <v>310</v>
      </c>
      <c r="E106" s="3" t="s">
        <v>433</v>
      </c>
      <c r="F106" s="126" t="s">
        <v>561</v>
      </c>
      <c r="G106" s="3" t="s">
        <v>177</v>
      </c>
      <c r="H106" s="48">
        <v>116</v>
      </c>
      <c r="I106" s="48">
        <v>910</v>
      </c>
      <c r="J106" s="48">
        <v>802.12121212121201</v>
      </c>
      <c r="K106" s="48">
        <v>75.737577437799999</v>
      </c>
      <c r="L106" s="49">
        <v>0.65291015032586197</v>
      </c>
      <c r="M106" s="3" t="s">
        <v>142</v>
      </c>
      <c r="N106" s="50">
        <v>1.13E-6</v>
      </c>
      <c r="O106" s="50">
        <v>1.1967599180754801E-5</v>
      </c>
      <c r="P106" s="50" t="s">
        <v>129</v>
      </c>
      <c r="Q106" s="50">
        <v>1.17E-6</v>
      </c>
      <c r="R106" s="50">
        <v>1.2391231010162101E-5</v>
      </c>
      <c r="S106" s="50" t="s">
        <v>129</v>
      </c>
      <c r="T106" s="50">
        <v>1.3599999999999999E-6</v>
      </c>
      <c r="U106" s="50">
        <v>1.44034821998465E-5</v>
      </c>
      <c r="V106" s="50" t="s">
        <v>129</v>
      </c>
      <c r="W106" s="50">
        <v>1.28E-6</v>
      </c>
      <c r="X106" s="50">
        <v>1.3556218541032E-5</v>
      </c>
      <c r="Y106" s="50" t="s">
        <v>129</v>
      </c>
      <c r="Z106" s="50">
        <v>1.59E-6</v>
      </c>
      <c r="AA106" s="50">
        <v>1.6839365218938201E-5</v>
      </c>
      <c r="AB106" s="50" t="s">
        <v>129</v>
      </c>
      <c r="AC106" s="50">
        <v>1.72E-6</v>
      </c>
      <c r="AD106" s="50">
        <v>1.82161686645118E-5</v>
      </c>
      <c r="AE106" s="50" t="s">
        <v>129</v>
      </c>
      <c r="AF106" s="50">
        <v>1.3400000000000001E-6</v>
      </c>
      <c r="AG106" s="50">
        <v>1.41916662851429E-5</v>
      </c>
      <c r="AH106" s="50" t="s">
        <v>129</v>
      </c>
      <c r="AI106" s="50">
        <v>2.0499999999999999E-6</v>
      </c>
      <c r="AJ106" s="50">
        <v>2.1711131257121599E-5</v>
      </c>
      <c r="AK106" s="50" t="s">
        <v>129</v>
      </c>
      <c r="AL106" s="63">
        <v>7.8246866887738104E-2</v>
      </c>
      <c r="AM106" s="63">
        <v>0.82869658412595204</v>
      </c>
      <c r="AN106" s="50" t="s">
        <v>128</v>
      </c>
      <c r="AO106" s="50">
        <v>1.3E-6</v>
      </c>
      <c r="AP106" s="50">
        <v>1.37680344557356E-5</v>
      </c>
      <c r="AQ106" s="50" t="s">
        <v>129</v>
      </c>
      <c r="AR106" s="50">
        <v>1.28E-6</v>
      </c>
      <c r="AS106" s="50">
        <v>1.3556218541032E-5</v>
      </c>
      <c r="AT106" s="50" t="s">
        <v>129</v>
      </c>
      <c r="AU106" s="50">
        <v>1.1300000000000001E-7</v>
      </c>
      <c r="AV106" s="50" t="s">
        <v>129</v>
      </c>
      <c r="AW106" s="50">
        <v>1.5099999999999999E-6</v>
      </c>
      <c r="AX106" s="50">
        <v>1.5992101560123699E-5</v>
      </c>
      <c r="AY106" s="50" t="s">
        <v>129</v>
      </c>
      <c r="AZ106" s="50">
        <v>1.28E-6</v>
      </c>
      <c r="BA106" s="50">
        <v>1.3556218541032E-5</v>
      </c>
      <c r="BB106" s="50" t="s">
        <v>129</v>
      </c>
      <c r="BC106" s="50">
        <v>3.8679282148619601E-6</v>
      </c>
      <c r="BD106" s="50">
        <v>4.0964437641947302E-5</v>
      </c>
      <c r="BE106" s="50" t="s">
        <v>129</v>
      </c>
      <c r="BF106" s="50">
        <v>1.28E-6</v>
      </c>
      <c r="BG106" s="50">
        <v>1.3556218541032E-5</v>
      </c>
      <c r="BH106" s="50" t="s">
        <v>129</v>
      </c>
      <c r="BI106" s="50">
        <v>2.22E-4</v>
      </c>
      <c r="BJ106" s="50" t="s">
        <v>129</v>
      </c>
      <c r="BK106" s="50">
        <v>1.28E-6</v>
      </c>
      <c r="BL106" s="50">
        <v>1.3556218541032E-5</v>
      </c>
      <c r="BM106" s="50" t="s">
        <v>129</v>
      </c>
      <c r="BN106" s="50">
        <v>1.28E-6</v>
      </c>
      <c r="BO106" s="50">
        <v>1.3556218541032E-5</v>
      </c>
      <c r="BP106" s="50" t="s">
        <v>129</v>
      </c>
      <c r="BQ106" s="50">
        <v>1.4500000000000001E-6</v>
      </c>
      <c r="BR106" s="50">
        <v>1.5356653816012801E-5</v>
      </c>
      <c r="BS106" s="50" t="s">
        <v>129</v>
      </c>
      <c r="BT106" s="50"/>
      <c r="BU106" s="50"/>
      <c r="BV106" s="50"/>
      <c r="BW106" s="50"/>
      <c r="BX106" s="50"/>
      <c r="BY106" s="50"/>
      <c r="BZ106" s="50"/>
      <c r="CA106" s="50"/>
      <c r="CB106" s="50"/>
      <c r="CC106" s="50">
        <v>7.5662052900547197E-4</v>
      </c>
      <c r="CD106" s="50">
        <v>8.0132134717417394E-3</v>
      </c>
      <c r="CE106" s="50" t="s">
        <v>128</v>
      </c>
      <c r="CF106" s="3" t="s">
        <v>130</v>
      </c>
      <c r="CG106" s="51" t="s">
        <v>186</v>
      </c>
      <c r="CH106" s="52">
        <v>33604</v>
      </c>
      <c r="CI106" s="51" t="s">
        <v>130</v>
      </c>
      <c r="CJ106" s="51" t="s">
        <v>186</v>
      </c>
      <c r="CK106" s="52">
        <v>33604</v>
      </c>
    </row>
    <row r="107" spans="1:146">
      <c r="A107" s="3" t="s">
        <v>122</v>
      </c>
      <c r="B107" s="3">
        <v>3280</v>
      </c>
      <c r="C107" s="3" t="s">
        <v>294</v>
      </c>
      <c r="D107" s="3" t="s">
        <v>150</v>
      </c>
      <c r="E107" s="3" t="s">
        <v>295</v>
      </c>
      <c r="F107" s="55">
        <v>1</v>
      </c>
      <c r="G107" s="3" t="s">
        <v>126</v>
      </c>
      <c r="H107" s="48">
        <v>185</v>
      </c>
      <c r="I107" s="48">
        <v>1824.5</v>
      </c>
      <c r="J107" s="48">
        <v>1770.86666666667</v>
      </c>
      <c r="K107" s="48">
        <v>193.63</v>
      </c>
      <c r="L107" s="49">
        <v>1.0466486486486499</v>
      </c>
      <c r="M107" s="3" t="s">
        <v>142</v>
      </c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63">
        <v>9.1249574557603699E-2</v>
      </c>
      <c r="AM107" s="63">
        <v>0.83453405945140202</v>
      </c>
      <c r="AN107" s="50" t="s">
        <v>128</v>
      </c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3" t="s">
        <v>130</v>
      </c>
      <c r="CG107" s="51" t="s">
        <v>208</v>
      </c>
      <c r="CH107" s="52">
        <v>35977</v>
      </c>
    </row>
    <row r="108" spans="1:146">
      <c r="A108" s="3" t="s">
        <v>122</v>
      </c>
      <c r="B108" s="3">
        <v>10566</v>
      </c>
      <c r="C108" s="3" t="s">
        <v>411</v>
      </c>
      <c r="D108" s="3" t="s">
        <v>390</v>
      </c>
      <c r="E108" s="3" t="s">
        <v>412</v>
      </c>
      <c r="F108" s="55">
        <v>1</v>
      </c>
      <c r="G108" s="3" t="s">
        <v>126</v>
      </c>
      <c r="H108" s="48">
        <v>285</v>
      </c>
      <c r="I108" s="48">
        <v>1387</v>
      </c>
      <c r="J108" s="48">
        <v>1466.9</v>
      </c>
      <c r="K108" s="48">
        <v>77</v>
      </c>
      <c r="L108" s="49">
        <v>0.27017543859649101</v>
      </c>
      <c r="M108" s="3" t="s">
        <v>142</v>
      </c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63">
        <v>4.3873937881191399E-2</v>
      </c>
      <c r="AM108" s="63">
        <v>0.83582700620674999</v>
      </c>
      <c r="AN108" s="50" t="s">
        <v>128</v>
      </c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>
        <v>7.8507741485420597E-7</v>
      </c>
      <c r="BD108" s="50">
        <v>1.49562345435017E-5</v>
      </c>
      <c r="BE108" s="50" t="s">
        <v>128</v>
      </c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>
        <v>3.0915652030081501E-4</v>
      </c>
      <c r="CD108" s="50">
        <v>5.8896324627177197E-3</v>
      </c>
      <c r="CE108" s="50" t="s">
        <v>128</v>
      </c>
      <c r="CF108" s="3" t="s">
        <v>152</v>
      </c>
      <c r="CG108" s="51" t="s">
        <v>153</v>
      </c>
      <c r="CH108" s="52">
        <v>34394</v>
      </c>
      <c r="CI108" s="51" t="s">
        <v>132</v>
      </c>
      <c r="CJ108" s="51" t="s">
        <v>159</v>
      </c>
      <c r="CK108" s="52">
        <v>34394</v>
      </c>
      <c r="CL108" s="51" t="s">
        <v>130</v>
      </c>
      <c r="CM108" s="51" t="s">
        <v>237</v>
      </c>
      <c r="CN108" s="52">
        <v>34394</v>
      </c>
    </row>
    <row r="109" spans="1:146">
      <c r="A109" s="3" t="s">
        <v>122</v>
      </c>
      <c r="B109" s="3">
        <v>3130</v>
      </c>
      <c r="C109" s="3" t="s">
        <v>283</v>
      </c>
      <c r="D109" s="3" t="s">
        <v>277</v>
      </c>
      <c r="E109" s="3" t="s">
        <v>285</v>
      </c>
      <c r="F109" s="55">
        <v>2</v>
      </c>
      <c r="G109" s="3" t="s">
        <v>177</v>
      </c>
      <c r="H109" s="48">
        <v>585</v>
      </c>
      <c r="I109" s="48">
        <v>6200</v>
      </c>
      <c r="J109" s="48">
        <v>5632.0427740652503</v>
      </c>
      <c r="K109" s="48">
        <v>531.78655456042202</v>
      </c>
      <c r="L109" s="49">
        <v>0.90903684540243201</v>
      </c>
      <c r="M109" s="3" t="s">
        <v>142</v>
      </c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63">
        <v>8.5468339859937098E-2</v>
      </c>
      <c r="AM109" s="63">
        <v>0.90517772928164397</v>
      </c>
      <c r="AN109" s="50" t="s">
        <v>128</v>
      </c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>
        <v>1.62366666666667E-6</v>
      </c>
      <c r="BD109" s="50">
        <v>1.71959220086893E-5</v>
      </c>
      <c r="BE109" s="50" t="s">
        <v>128</v>
      </c>
      <c r="BF109" s="50"/>
      <c r="BG109" s="50"/>
      <c r="BH109" s="50"/>
      <c r="BI109" s="50">
        <v>7.6000000000000004E-4</v>
      </c>
      <c r="BJ109" s="50" t="s">
        <v>128</v>
      </c>
      <c r="BK109" s="50"/>
      <c r="BL109" s="50"/>
      <c r="BM109" s="50"/>
      <c r="BN109" s="50"/>
      <c r="BO109" s="50"/>
      <c r="BP109" s="50"/>
      <c r="BQ109" s="50"/>
      <c r="BR109" s="50"/>
      <c r="BS109" s="50"/>
      <c r="BT109" s="50">
        <v>2.1689709575914499E-4</v>
      </c>
      <c r="BU109" s="50">
        <v>2.2971128367391502E-3</v>
      </c>
      <c r="BV109" s="50" t="s">
        <v>128</v>
      </c>
      <c r="BW109" s="50"/>
      <c r="BX109" s="50"/>
      <c r="BY109" s="50"/>
      <c r="BZ109" s="50"/>
      <c r="CA109" s="50"/>
      <c r="CB109" s="50"/>
      <c r="CC109" s="50"/>
      <c r="CD109" s="50"/>
      <c r="CE109" s="50"/>
      <c r="CF109" s="3" t="s">
        <v>152</v>
      </c>
      <c r="CG109" s="51" t="s">
        <v>178</v>
      </c>
      <c r="CH109" s="52">
        <v>38047</v>
      </c>
      <c r="CI109" s="51" t="s">
        <v>130</v>
      </c>
      <c r="CJ109" s="51" t="s">
        <v>186</v>
      </c>
      <c r="CK109" s="52">
        <v>38047</v>
      </c>
    </row>
    <row r="110" spans="1:146">
      <c r="A110" s="3" t="s">
        <v>122</v>
      </c>
      <c r="B110" s="3">
        <v>3130</v>
      </c>
      <c r="C110" s="3" t="s">
        <v>283</v>
      </c>
      <c r="D110" s="3" t="s">
        <v>277</v>
      </c>
      <c r="E110" s="3" t="s">
        <v>285</v>
      </c>
      <c r="F110" s="126" t="s">
        <v>561</v>
      </c>
      <c r="G110" s="3" t="s">
        <v>177</v>
      </c>
      <c r="H110" s="48">
        <v>585</v>
      </c>
      <c r="I110" s="48">
        <v>6200</v>
      </c>
      <c r="J110" s="48">
        <v>5632.0427740652503</v>
      </c>
      <c r="K110" s="48">
        <v>531.78655456042202</v>
      </c>
      <c r="L110" s="49">
        <v>0.90903684540243201</v>
      </c>
      <c r="M110" s="3" t="s">
        <v>142</v>
      </c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63">
        <v>8.5468339859937098E-2</v>
      </c>
      <c r="AM110" s="63">
        <v>0.90517772928164397</v>
      </c>
      <c r="AN110" s="50" t="s">
        <v>128</v>
      </c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>
        <v>1.62366666666667E-6</v>
      </c>
      <c r="BD110" s="50">
        <v>1.71959220086893E-5</v>
      </c>
      <c r="BE110" s="50" t="s">
        <v>128</v>
      </c>
      <c r="BF110" s="50"/>
      <c r="BG110" s="50"/>
      <c r="BH110" s="50"/>
      <c r="BI110" s="50">
        <v>7.6000000000000004E-4</v>
      </c>
      <c r="BJ110" s="50" t="s">
        <v>128</v>
      </c>
      <c r="BK110" s="50"/>
      <c r="BL110" s="50"/>
      <c r="BM110" s="50"/>
      <c r="BN110" s="50"/>
      <c r="BO110" s="50"/>
      <c r="BP110" s="50"/>
      <c r="BQ110" s="50"/>
      <c r="BR110" s="50"/>
      <c r="BS110" s="50"/>
      <c r="BT110" s="50">
        <v>2.1689709575914499E-4</v>
      </c>
      <c r="BU110" s="50">
        <v>2.2971128367391502E-3</v>
      </c>
      <c r="BV110" s="50" t="s">
        <v>128</v>
      </c>
      <c r="BW110" s="50"/>
      <c r="BX110" s="50"/>
      <c r="BY110" s="50"/>
      <c r="BZ110" s="50"/>
      <c r="CA110" s="50"/>
      <c r="CB110" s="50"/>
      <c r="CC110" s="50"/>
      <c r="CD110" s="50"/>
      <c r="CE110" s="50"/>
      <c r="CF110" s="3" t="s">
        <v>152</v>
      </c>
      <c r="CG110" s="51" t="s">
        <v>178</v>
      </c>
      <c r="CH110" s="52">
        <v>38047</v>
      </c>
      <c r="CI110" s="51" t="s">
        <v>130</v>
      </c>
      <c r="CJ110" s="51" t="s">
        <v>186</v>
      </c>
      <c r="CK110" s="52">
        <v>38047</v>
      </c>
    </row>
    <row r="111" spans="1:146">
      <c r="A111" s="3" t="s">
        <v>122</v>
      </c>
      <c r="B111" s="3">
        <v>887</v>
      </c>
      <c r="C111" s="3" t="s">
        <v>203</v>
      </c>
      <c r="D111" s="3" t="s">
        <v>201</v>
      </c>
      <c r="E111" s="3" t="s">
        <v>136</v>
      </c>
      <c r="F111" s="55">
        <v>1</v>
      </c>
      <c r="G111" s="3" t="s">
        <v>126</v>
      </c>
      <c r="H111" s="48">
        <v>183.3</v>
      </c>
      <c r="I111" s="48">
        <v>1800</v>
      </c>
      <c r="J111" s="48">
        <v>3595.8159760376798</v>
      </c>
      <c r="K111" s="48">
        <v>357.39843080956899</v>
      </c>
      <c r="L111" s="49">
        <v>1.9498004954149999</v>
      </c>
      <c r="M111" s="3" t="s">
        <v>137</v>
      </c>
      <c r="N111" s="50">
        <v>5.3666666666666697E-8</v>
      </c>
      <c r="O111" s="50">
        <v>5.3994489271697698E-7</v>
      </c>
      <c r="P111" s="50" t="s">
        <v>128</v>
      </c>
      <c r="Q111" s="50">
        <v>5.0300000000000002E-9</v>
      </c>
      <c r="R111" s="50">
        <v>5.06072573360198E-8</v>
      </c>
      <c r="S111" s="50" t="s">
        <v>129</v>
      </c>
      <c r="T111" s="50">
        <v>4.4033333333333297E-8</v>
      </c>
      <c r="U111" s="50">
        <v>4.4302310762678702E-7</v>
      </c>
      <c r="V111" s="50" t="s">
        <v>128</v>
      </c>
      <c r="W111" s="50">
        <v>5.0300000000000002E-9</v>
      </c>
      <c r="X111" s="50">
        <v>1.8311174622575698E-5</v>
      </c>
      <c r="Y111" s="50" t="s">
        <v>129</v>
      </c>
      <c r="Z111" s="50">
        <v>5.0300000000000002E-9</v>
      </c>
      <c r="AA111" s="50">
        <v>1.71038444276806E-5</v>
      </c>
      <c r="AB111" s="50" t="s">
        <v>129</v>
      </c>
      <c r="AC111" s="50">
        <v>5.7399999999999996E-9</v>
      </c>
      <c r="AD111" s="50">
        <v>2.2134386906410199E-5</v>
      </c>
      <c r="AE111" s="50" t="s">
        <v>129</v>
      </c>
      <c r="AF111" s="50">
        <v>5.0300000000000002E-9</v>
      </c>
      <c r="AG111" s="50">
        <v>2.5253323243222601E-5</v>
      </c>
      <c r="AH111" s="50" t="s">
        <v>129</v>
      </c>
      <c r="AI111" s="50">
        <v>5.0300000000000002E-9</v>
      </c>
      <c r="AJ111" s="50">
        <v>2.5957599190244699E-5</v>
      </c>
      <c r="AK111" s="50" t="s">
        <v>129</v>
      </c>
      <c r="AL111" s="63">
        <v>9.2119549366175502E-2</v>
      </c>
      <c r="AM111" s="63">
        <v>0.92682261241594899</v>
      </c>
      <c r="AN111" s="50" t="s">
        <v>128</v>
      </c>
      <c r="AO111" s="50">
        <v>1.8899999999999999E-6</v>
      </c>
      <c r="AP111" s="50">
        <v>1.9015450569597901E-5</v>
      </c>
      <c r="AQ111" s="50" t="s">
        <v>129</v>
      </c>
      <c r="AR111" s="50">
        <v>5.0300000000000002E-9</v>
      </c>
      <c r="AS111" s="50">
        <v>2.6561264287692299E-5</v>
      </c>
      <c r="AT111" s="50" t="s">
        <v>129</v>
      </c>
      <c r="AU111" s="50">
        <v>3.0049999999999999</v>
      </c>
      <c r="AV111" s="50" t="s">
        <v>129</v>
      </c>
      <c r="AW111" s="50">
        <v>5.3366666666666701E-8</v>
      </c>
      <c r="AX111" s="50">
        <v>5.3692656722973896E-7</v>
      </c>
      <c r="AY111" s="50" t="s">
        <v>128</v>
      </c>
      <c r="AZ111" s="50">
        <v>9.7300000000000004E-8</v>
      </c>
      <c r="BA111" s="50">
        <v>9.7894356636078005E-7</v>
      </c>
      <c r="BB111" s="50" t="s">
        <v>128</v>
      </c>
      <c r="BC111" s="50">
        <v>7.9999999999999996E-6</v>
      </c>
      <c r="BD111" s="50">
        <v>8.0488679659673599E-5</v>
      </c>
      <c r="BE111" s="50" t="s">
        <v>129</v>
      </c>
      <c r="BF111" s="50">
        <v>5.0300000000000002E-9</v>
      </c>
      <c r="BG111" s="50">
        <v>2.4045993048327499E-5</v>
      </c>
      <c r="BH111" s="50" t="s">
        <v>129</v>
      </c>
      <c r="BI111" s="50">
        <v>2.1133333333333301E-4</v>
      </c>
      <c r="BJ111" s="50" t="s">
        <v>128</v>
      </c>
      <c r="BK111" s="50">
        <v>3.0033333333333299E-7</v>
      </c>
      <c r="BL111" s="50">
        <v>3.0216791822235802E-6</v>
      </c>
      <c r="BM111" s="50" t="s">
        <v>128</v>
      </c>
      <c r="BN111" s="50">
        <v>2.1033333333333301E-7</v>
      </c>
      <c r="BO111" s="50">
        <v>2.1161815360522502E-6</v>
      </c>
      <c r="BP111" s="50" t="s">
        <v>128</v>
      </c>
      <c r="BQ111" s="50">
        <v>4.08766666666667E-8</v>
      </c>
      <c r="BR111" s="50">
        <v>4.11263616111074E-7</v>
      </c>
      <c r="BS111" s="50" t="s">
        <v>128</v>
      </c>
      <c r="BT111" s="50"/>
      <c r="BU111" s="50"/>
      <c r="BV111" s="50"/>
      <c r="BW111" s="50">
        <v>1.19350248622529E-3</v>
      </c>
      <c r="BX111" s="50">
        <v>1.2007929910851501E-2</v>
      </c>
      <c r="BY111" s="50" t="s">
        <v>128</v>
      </c>
      <c r="BZ111" s="50">
        <v>1.59398666769806E-3</v>
      </c>
      <c r="CA111" s="50">
        <v>1.6037235284767502E-2</v>
      </c>
      <c r="CB111" s="50" t="s">
        <v>128</v>
      </c>
      <c r="CC111" s="50">
        <v>4.38246957889554E-3</v>
      </c>
      <c r="CD111" s="50">
        <v>4.4092398756748502E-2</v>
      </c>
      <c r="CE111" s="50" t="s">
        <v>128</v>
      </c>
      <c r="CF111" s="3" t="s">
        <v>170</v>
      </c>
      <c r="CG111" s="51" t="s">
        <v>185</v>
      </c>
      <c r="CH111" s="52">
        <v>39995</v>
      </c>
      <c r="CI111" s="51" t="s">
        <v>130</v>
      </c>
      <c r="CJ111" s="51" t="s">
        <v>131</v>
      </c>
      <c r="CK111" s="52">
        <v>25934</v>
      </c>
    </row>
    <row r="112" spans="1:146">
      <c r="A112" s="3" t="s">
        <v>122</v>
      </c>
      <c r="B112" s="3">
        <v>897</v>
      </c>
      <c r="C112" s="3" t="s">
        <v>209</v>
      </c>
      <c r="D112" s="56" t="s">
        <v>201</v>
      </c>
      <c r="E112" s="3" t="s">
        <v>125</v>
      </c>
      <c r="F112" s="55">
        <v>1</v>
      </c>
      <c r="G112" s="3" t="s">
        <v>126</v>
      </c>
      <c r="H112" s="48">
        <v>72</v>
      </c>
      <c r="I112" s="48">
        <v>831</v>
      </c>
      <c r="J112" s="48">
        <v>1530.4387991609858</v>
      </c>
      <c r="K112" s="48">
        <v>148.42604237894986</v>
      </c>
      <c r="L112" s="49">
        <v>2.0614728108187479</v>
      </c>
      <c r="M112" s="3" t="s">
        <v>137</v>
      </c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63">
        <v>9.2119549366175502E-2</v>
      </c>
      <c r="AM112" s="63">
        <v>0.92682261241594899</v>
      </c>
      <c r="AN112" s="50" t="s">
        <v>128</v>
      </c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>
        <v>1.19350248622529E-3</v>
      </c>
      <c r="BX112" s="50">
        <v>1.2007929910851501E-2</v>
      </c>
      <c r="BY112" s="50" t="s">
        <v>128</v>
      </c>
      <c r="BZ112" s="50">
        <v>1.59398666769806E-3</v>
      </c>
      <c r="CA112" s="50">
        <v>1.6037235284767502E-2</v>
      </c>
      <c r="CB112" s="50" t="s">
        <v>128</v>
      </c>
      <c r="CC112" s="50">
        <v>4.38246957889554E-3</v>
      </c>
      <c r="CD112" s="50">
        <v>4.4092398756748502E-2</v>
      </c>
      <c r="CE112" s="50" t="s">
        <v>128</v>
      </c>
      <c r="CF112" s="3" t="s">
        <v>130</v>
      </c>
      <c r="CG112" s="51" t="s">
        <v>210</v>
      </c>
      <c r="CH112" s="52">
        <v>26816</v>
      </c>
      <c r="CI112" s="51" t="s">
        <v>170</v>
      </c>
      <c r="CJ112" s="51" t="s">
        <v>185</v>
      </c>
      <c r="CK112" s="52">
        <v>39203</v>
      </c>
      <c r="CL112" s="51" t="s">
        <v>130</v>
      </c>
      <c r="CM112" s="51" t="s">
        <v>143</v>
      </c>
      <c r="CN112" s="52">
        <v>39203</v>
      </c>
    </row>
    <row r="113" spans="1:98">
      <c r="A113" s="3" t="s">
        <v>122</v>
      </c>
      <c r="B113" s="3">
        <v>897</v>
      </c>
      <c r="C113" s="3" t="s">
        <v>209</v>
      </c>
      <c r="D113" s="56" t="s">
        <v>201</v>
      </c>
      <c r="E113" s="3" t="s">
        <v>189</v>
      </c>
      <c r="F113" s="55">
        <v>1</v>
      </c>
      <c r="G113" s="3" t="s">
        <v>126</v>
      </c>
      <c r="H113" s="48">
        <v>110</v>
      </c>
      <c r="I113" s="48">
        <v>1076</v>
      </c>
      <c r="J113" s="48">
        <v>1981.6512008390143</v>
      </c>
      <c r="K113" s="48">
        <v>132.03386140102438</v>
      </c>
      <c r="L113" s="49">
        <v>1.2003078309184034</v>
      </c>
      <c r="M113" s="3" t="s">
        <v>137</v>
      </c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63">
        <v>9.2119549366175502E-2</v>
      </c>
      <c r="AM113" s="63">
        <v>0.92682261241594899</v>
      </c>
      <c r="AN113" s="50" t="s">
        <v>128</v>
      </c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>
        <v>1.19350248622529E-3</v>
      </c>
      <c r="BX113" s="50">
        <v>1.2007929910851501E-2</v>
      </c>
      <c r="BY113" s="50" t="s">
        <v>128</v>
      </c>
      <c r="BZ113" s="50">
        <v>1.59398666769806E-3</v>
      </c>
      <c r="CA113" s="50">
        <v>1.6037235284767502E-2</v>
      </c>
      <c r="CB113" s="50" t="s">
        <v>128</v>
      </c>
      <c r="CC113" s="50">
        <v>4.38246957889554E-3</v>
      </c>
      <c r="CD113" s="50">
        <v>4.4092398756748502E-2</v>
      </c>
      <c r="CE113" s="50" t="s">
        <v>128</v>
      </c>
      <c r="CF113" s="3" t="s">
        <v>130</v>
      </c>
      <c r="CG113" s="51" t="s">
        <v>210</v>
      </c>
      <c r="CH113" s="52">
        <v>27030</v>
      </c>
      <c r="CI113" s="51" t="s">
        <v>170</v>
      </c>
      <c r="CJ113" s="51" t="s">
        <v>185</v>
      </c>
      <c r="CK113" s="52">
        <v>39203</v>
      </c>
      <c r="CL113" s="51" t="s">
        <v>130</v>
      </c>
      <c r="CM113" s="51" t="s">
        <v>143</v>
      </c>
      <c r="CN113" s="52">
        <v>39203</v>
      </c>
    </row>
    <row r="114" spans="1:98">
      <c r="A114" s="3" t="s">
        <v>122</v>
      </c>
      <c r="B114" s="3">
        <v>642</v>
      </c>
      <c r="C114" s="3" t="s">
        <v>197</v>
      </c>
      <c r="D114" s="3" t="s">
        <v>161</v>
      </c>
      <c r="E114" s="3" t="s">
        <v>198</v>
      </c>
      <c r="F114" s="55">
        <v>1</v>
      </c>
      <c r="G114" s="3" t="s">
        <v>126</v>
      </c>
      <c r="H114" s="48">
        <v>49</v>
      </c>
      <c r="I114" s="48">
        <v>581.09100000000001</v>
      </c>
      <c r="J114" s="48">
        <v>518.47426014310429</v>
      </c>
      <c r="K114" s="48">
        <v>48.955175145225162</v>
      </c>
      <c r="L114" s="49">
        <v>0.99908520704541148</v>
      </c>
      <c r="M114" s="3" t="s">
        <v>142</v>
      </c>
      <c r="N114" s="50">
        <v>2.3300000000000001E-7</v>
      </c>
      <c r="O114" s="50">
        <v>2.4676554062972301E-6</v>
      </c>
      <c r="P114" s="50" t="s">
        <v>129</v>
      </c>
      <c r="Q114" s="50">
        <v>2.96E-7</v>
      </c>
      <c r="R114" s="50">
        <v>3.1348755376136499E-6</v>
      </c>
      <c r="S114" s="50" t="s">
        <v>129</v>
      </c>
      <c r="T114" s="50">
        <v>3.5699999999999998E-7</v>
      </c>
      <c r="U114" s="50">
        <v>3.78091407745971E-6</v>
      </c>
      <c r="V114" s="50" t="s">
        <v>129</v>
      </c>
      <c r="W114" s="50">
        <v>2.3300000000000001E-7</v>
      </c>
      <c r="X114" s="50">
        <v>2.4676554062972301E-6</v>
      </c>
      <c r="Y114" s="50" t="s">
        <v>129</v>
      </c>
      <c r="Z114" s="50">
        <v>2.3300000000000001E-7</v>
      </c>
      <c r="AA114" s="50">
        <v>2.4676554062972301E-6</v>
      </c>
      <c r="AB114" s="50" t="s">
        <v>129</v>
      </c>
      <c r="AC114" s="50">
        <v>2.3300000000000001E-7</v>
      </c>
      <c r="AD114" s="50">
        <v>2.4676554062972301E-6</v>
      </c>
      <c r="AE114" s="50" t="s">
        <v>129</v>
      </c>
      <c r="AF114" s="50">
        <v>2.3300000000000001E-7</v>
      </c>
      <c r="AG114" s="50">
        <v>2.4676554062972301E-6</v>
      </c>
      <c r="AH114" s="50" t="s">
        <v>129</v>
      </c>
      <c r="AI114" s="50">
        <v>2.3300000000000001E-7</v>
      </c>
      <c r="AJ114" s="50">
        <v>2.4676554062972301E-6</v>
      </c>
      <c r="AK114" s="50" t="s">
        <v>129</v>
      </c>
      <c r="AL114" s="63">
        <v>8.7836914395907406E-2</v>
      </c>
      <c r="AM114" s="63">
        <v>0.93026281837565705</v>
      </c>
      <c r="AN114" s="50" t="s">
        <v>128</v>
      </c>
      <c r="AO114" s="50">
        <v>2.3300000000000001E-7</v>
      </c>
      <c r="AP114" s="50">
        <v>2.4676554062972301E-6</v>
      </c>
      <c r="AQ114" s="50" t="s">
        <v>129</v>
      </c>
      <c r="AR114" s="50">
        <v>2.3300000000000001E-7</v>
      </c>
      <c r="AS114" s="50">
        <v>2.4676554062972301E-6</v>
      </c>
      <c r="AT114" s="50" t="s">
        <v>129</v>
      </c>
      <c r="AU114" s="50"/>
      <c r="AV114" s="50"/>
      <c r="AW114" s="50">
        <v>2.3300000000000001E-7</v>
      </c>
      <c r="AX114" s="50">
        <v>2.4676554062972301E-6</v>
      </c>
      <c r="AY114" s="50" t="s">
        <v>129</v>
      </c>
      <c r="AZ114" s="50">
        <v>3.1499999999999999E-6</v>
      </c>
      <c r="BA114" s="50">
        <v>3.33610065658209E-5</v>
      </c>
      <c r="BB114" s="50" t="s">
        <v>129</v>
      </c>
      <c r="BC114" s="50">
        <v>4.9833999665343902E-6</v>
      </c>
      <c r="BD114" s="50">
        <v>5.2778171112274803E-5</v>
      </c>
      <c r="BE114" s="50" t="s">
        <v>128</v>
      </c>
      <c r="BF114" s="50">
        <v>2.3300000000000001E-7</v>
      </c>
      <c r="BG114" s="50">
        <v>2.4676554062972301E-6</v>
      </c>
      <c r="BH114" s="50" t="s">
        <v>129</v>
      </c>
      <c r="BI114" s="50">
        <v>6.3333333333333297E-4</v>
      </c>
      <c r="BJ114" s="50" t="s">
        <v>128</v>
      </c>
      <c r="BK114" s="50">
        <v>3.58E-6</v>
      </c>
      <c r="BL114" s="50">
        <v>3.7915048731948902E-5</v>
      </c>
      <c r="BM114" s="50" t="s">
        <v>129</v>
      </c>
      <c r="BN114" s="50">
        <v>5.2499999999999995E-7</v>
      </c>
      <c r="BO114" s="50">
        <v>5.5601677609701599E-6</v>
      </c>
      <c r="BP114" s="50" t="s">
        <v>129</v>
      </c>
      <c r="BQ114" s="50">
        <v>2.3300000000000001E-7</v>
      </c>
      <c r="BR114" s="50">
        <v>2.4676554062972301E-6</v>
      </c>
      <c r="BS114" s="50" t="s">
        <v>129</v>
      </c>
      <c r="BT114" s="50"/>
      <c r="BU114" s="50"/>
      <c r="BV114" s="50"/>
      <c r="BW114" s="50"/>
      <c r="BX114" s="50"/>
      <c r="BY114" s="50"/>
      <c r="BZ114" s="50"/>
      <c r="CA114" s="50"/>
      <c r="CB114" s="50"/>
      <c r="CC114" s="50">
        <v>7.4494588002422396E-4</v>
      </c>
      <c r="CD114" s="50">
        <v>7.8895696491013897E-3</v>
      </c>
      <c r="CE114" s="50" t="s">
        <v>128</v>
      </c>
      <c r="CF114" s="3" t="s">
        <v>130</v>
      </c>
      <c r="CG114" s="51" t="s">
        <v>138</v>
      </c>
      <c r="CH114" s="52">
        <v>27030</v>
      </c>
    </row>
    <row r="115" spans="1:98">
      <c r="A115" s="3" t="s">
        <v>122</v>
      </c>
      <c r="B115" s="3">
        <v>207</v>
      </c>
      <c r="C115" s="3" t="s">
        <v>160</v>
      </c>
      <c r="D115" s="3" t="s">
        <v>161</v>
      </c>
      <c r="E115" s="3" t="s">
        <v>165</v>
      </c>
      <c r="F115" s="55">
        <v>1</v>
      </c>
      <c r="G115" s="3" t="s">
        <v>126</v>
      </c>
      <c r="H115" s="48">
        <v>660</v>
      </c>
      <c r="I115" s="48">
        <v>6144</v>
      </c>
      <c r="J115" s="48">
        <v>6006.1666666666697</v>
      </c>
      <c r="K115" s="48">
        <v>612.21160223119398</v>
      </c>
      <c r="L115" s="49">
        <v>0.92759333671393096</v>
      </c>
      <c r="M115" s="3" t="s">
        <v>142</v>
      </c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63">
        <v>6.7066666666666594E-2</v>
      </c>
      <c r="AM115" s="63">
        <v>0.93586448035118697</v>
      </c>
      <c r="AN115" s="50" t="s">
        <v>128</v>
      </c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>
        <v>4.7899999999999999E-6</v>
      </c>
      <c r="BD115" s="50">
        <v>4.7168007034894802E-5</v>
      </c>
      <c r="BE115" s="50" t="s">
        <v>129</v>
      </c>
      <c r="BF115" s="50"/>
      <c r="BG115" s="50"/>
      <c r="BH115" s="50"/>
      <c r="BI115" s="50">
        <v>8.9800000000000001E-3</v>
      </c>
      <c r="BJ115" s="50" t="s">
        <v>129</v>
      </c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>
        <v>1.09219754047008E-3</v>
      </c>
      <c r="CD115" s="50">
        <v>1.0633463648740399E-2</v>
      </c>
      <c r="CE115" s="50" t="s">
        <v>128</v>
      </c>
      <c r="CF115" s="3" t="s">
        <v>152</v>
      </c>
      <c r="CG115" s="51" t="s">
        <v>153</v>
      </c>
      <c r="CH115" s="52">
        <v>39873</v>
      </c>
      <c r="CI115" s="51" t="s">
        <v>152</v>
      </c>
      <c r="CJ115" s="51" t="s">
        <v>163</v>
      </c>
      <c r="CK115" s="52">
        <v>39873</v>
      </c>
      <c r="CL115" s="51" t="s">
        <v>130</v>
      </c>
      <c r="CM115" s="51" t="s">
        <v>131</v>
      </c>
      <c r="CN115" s="52">
        <v>31747</v>
      </c>
      <c r="CO115" s="51" t="s">
        <v>132</v>
      </c>
      <c r="CP115" s="51" t="s">
        <v>164</v>
      </c>
      <c r="CQ115" s="52">
        <v>32203</v>
      </c>
      <c r="CR115" s="51" t="s">
        <v>132</v>
      </c>
      <c r="CS115" s="51" t="s">
        <v>133</v>
      </c>
      <c r="CT115" s="52">
        <v>32203</v>
      </c>
    </row>
    <row r="116" spans="1:98">
      <c r="A116" s="3" t="s">
        <v>122</v>
      </c>
      <c r="B116" s="3">
        <v>2079</v>
      </c>
      <c r="C116" s="3" t="s">
        <v>246</v>
      </c>
      <c r="D116" s="3" t="s">
        <v>247</v>
      </c>
      <c r="E116" s="3" t="s">
        <v>248</v>
      </c>
      <c r="F116" s="55">
        <v>1</v>
      </c>
      <c r="G116" s="3" t="s">
        <v>126</v>
      </c>
      <c r="H116" s="48">
        <v>594</v>
      </c>
      <c r="I116" s="48">
        <v>6600</v>
      </c>
      <c r="J116" s="48">
        <v>5450.9174603174597</v>
      </c>
      <c r="K116" s="48">
        <v>504.29708764014299</v>
      </c>
      <c r="L116" s="49">
        <v>0.84898499602717603</v>
      </c>
      <c r="M116" s="3" t="s">
        <v>216</v>
      </c>
      <c r="N116" s="50">
        <v>5.4114738185999999E-8</v>
      </c>
      <c r="O116" s="50">
        <v>5.9102479810890196E-7</v>
      </c>
      <c r="P116" s="50" t="s">
        <v>129</v>
      </c>
      <c r="Q116" s="50">
        <v>5.4114738185999999E-8</v>
      </c>
      <c r="R116" s="50">
        <v>5.9102479810890196E-7</v>
      </c>
      <c r="S116" s="50" t="s">
        <v>129</v>
      </c>
      <c r="T116" s="50">
        <v>5.4114738185999999E-8</v>
      </c>
      <c r="U116" s="50">
        <v>5.9102479810890196E-7</v>
      </c>
      <c r="V116" s="50" t="s">
        <v>129</v>
      </c>
      <c r="W116" s="50">
        <v>5.4114738185999999E-8</v>
      </c>
      <c r="X116" s="50">
        <v>5.9102479810890196E-7</v>
      </c>
      <c r="Y116" s="50" t="s">
        <v>129</v>
      </c>
      <c r="Z116" s="50">
        <v>5.4114738185999999E-8</v>
      </c>
      <c r="AA116" s="50">
        <v>5.9102479810890196E-7</v>
      </c>
      <c r="AB116" s="50" t="s">
        <v>129</v>
      </c>
      <c r="AC116" s="50">
        <v>5.4114738185999999E-8</v>
      </c>
      <c r="AD116" s="50">
        <v>5.9102479810890196E-7</v>
      </c>
      <c r="AE116" s="50" t="s">
        <v>129</v>
      </c>
      <c r="AF116" s="50">
        <v>5.4114738185999999E-8</v>
      </c>
      <c r="AG116" s="50">
        <v>5.9102479810890196E-7</v>
      </c>
      <c r="AH116" s="50" t="s">
        <v>129</v>
      </c>
      <c r="AI116" s="50">
        <v>5.4114738185999999E-8</v>
      </c>
      <c r="AJ116" s="50">
        <v>5.9102479810890196E-7</v>
      </c>
      <c r="AK116" s="50" t="s">
        <v>129</v>
      </c>
      <c r="AL116" s="63">
        <v>9.9235776499800005E-2</v>
      </c>
      <c r="AM116" s="63">
        <v>0.97951140503685397</v>
      </c>
      <c r="AN116" s="50" t="s">
        <v>128</v>
      </c>
      <c r="AO116" s="50">
        <v>5.4114738185999999E-8</v>
      </c>
      <c r="AP116" s="50">
        <v>5.9102479810890196E-7</v>
      </c>
      <c r="AQ116" s="50" t="s">
        <v>129</v>
      </c>
      <c r="AR116" s="50">
        <v>5.4114738185999999E-8</v>
      </c>
      <c r="AS116" s="50">
        <v>5.9102479810890196E-7</v>
      </c>
      <c r="AT116" s="50" t="s">
        <v>129</v>
      </c>
      <c r="AU116" s="50">
        <v>2.2068960106000002E-6</v>
      </c>
      <c r="AV116" s="50" t="s">
        <v>129</v>
      </c>
      <c r="AW116" s="50">
        <v>5.4114738185999999E-8</v>
      </c>
      <c r="AX116" s="50">
        <v>5.9102479810890196E-7</v>
      </c>
      <c r="AY116" s="50" t="s">
        <v>129</v>
      </c>
      <c r="AZ116" s="50">
        <v>5.4114738185999999E-8</v>
      </c>
      <c r="BA116" s="50">
        <v>5.9102479810890196E-7</v>
      </c>
      <c r="BB116" s="50" t="s">
        <v>129</v>
      </c>
      <c r="BC116" s="50">
        <v>4.5900000000000001E-6</v>
      </c>
      <c r="BD116" s="50">
        <v>5.0130591300203099E-5</v>
      </c>
      <c r="BE116" s="50" t="s">
        <v>129</v>
      </c>
      <c r="BF116" s="50">
        <v>5.4114738185999999E-8</v>
      </c>
      <c r="BG116" s="50">
        <v>5.9102479810890196E-7</v>
      </c>
      <c r="BH116" s="50" t="s">
        <v>129</v>
      </c>
      <c r="BI116" s="50">
        <v>5.3666666666666695E-4</v>
      </c>
      <c r="BJ116" s="50" t="s">
        <v>128</v>
      </c>
      <c r="BK116" s="50">
        <v>2.0748000907999999E-7</v>
      </c>
      <c r="BL116" s="50">
        <v>2.2660338863076101E-6</v>
      </c>
      <c r="BM116" s="50" t="s">
        <v>128</v>
      </c>
      <c r="BN116" s="50">
        <v>7.8491414560999997E-8</v>
      </c>
      <c r="BO116" s="50">
        <v>8.5725948233819295E-7</v>
      </c>
      <c r="BP116" s="50" t="s">
        <v>128</v>
      </c>
      <c r="BQ116" s="50">
        <v>5.4114738185999999E-8</v>
      </c>
      <c r="BR116" s="50">
        <v>5.9102479810890196E-7</v>
      </c>
      <c r="BS116" s="50" t="s">
        <v>129</v>
      </c>
      <c r="BT116" s="50"/>
      <c r="BU116" s="50"/>
      <c r="BV116" s="50"/>
      <c r="BW116" s="50"/>
      <c r="BX116" s="50"/>
      <c r="BY116" s="50"/>
      <c r="BZ116" s="50"/>
      <c r="CA116" s="50"/>
      <c r="CB116" s="50"/>
      <c r="CC116" s="50">
        <v>3.8220464202454901E-4</v>
      </c>
      <c r="CD116" s="50">
        <v>3.75339838773045E-3</v>
      </c>
      <c r="CE116" s="50" t="s">
        <v>128</v>
      </c>
      <c r="CF116" s="3" t="s">
        <v>152</v>
      </c>
      <c r="CG116" s="51" t="s">
        <v>153</v>
      </c>
      <c r="CH116" s="52">
        <v>37012</v>
      </c>
      <c r="CI116" s="51" t="s">
        <v>132</v>
      </c>
      <c r="CJ116" s="51" t="s">
        <v>159</v>
      </c>
      <c r="CK116" s="52">
        <v>37012</v>
      </c>
      <c r="CL116" s="51" t="s">
        <v>130</v>
      </c>
      <c r="CM116" s="51" t="s">
        <v>186</v>
      </c>
      <c r="CN116" s="52">
        <v>37012</v>
      </c>
    </row>
    <row r="117" spans="1:98">
      <c r="A117" s="3" t="s">
        <v>122</v>
      </c>
      <c r="B117" s="3">
        <v>6090</v>
      </c>
      <c r="C117" s="3" t="s">
        <v>347</v>
      </c>
      <c r="D117" s="3" t="s">
        <v>245</v>
      </c>
      <c r="E117" s="3" t="s">
        <v>273</v>
      </c>
      <c r="F117" s="55">
        <v>1</v>
      </c>
      <c r="G117" s="3" t="s">
        <v>126</v>
      </c>
      <c r="H117" s="48">
        <v>934.8</v>
      </c>
      <c r="I117" s="48">
        <v>8637</v>
      </c>
      <c r="J117" s="48">
        <v>8822.3111110999998</v>
      </c>
      <c r="K117" s="48">
        <v>910.01420854694095</v>
      </c>
      <c r="L117" s="49">
        <v>0.97348546057653096</v>
      </c>
      <c r="M117" s="3" t="s">
        <v>137</v>
      </c>
      <c r="N117" s="50">
        <v>2.694E-6</v>
      </c>
      <c r="O117" s="50">
        <v>2.6117443070221501E-5</v>
      </c>
      <c r="P117" s="50" t="s">
        <v>129</v>
      </c>
      <c r="Q117" s="50">
        <v>2.0200000000000001E-7</v>
      </c>
      <c r="R117" s="50">
        <v>1.9583234967278199E-6</v>
      </c>
      <c r="S117" s="50" t="s">
        <v>129</v>
      </c>
      <c r="T117" s="50">
        <v>1.15E-6</v>
      </c>
      <c r="U117" s="50">
        <v>1.11488713922623E-5</v>
      </c>
      <c r="V117" s="50" t="s">
        <v>129</v>
      </c>
      <c r="W117" s="50">
        <v>9.6500000000000008E-7</v>
      </c>
      <c r="X117" s="50">
        <v>9.3553572987244894E-6</v>
      </c>
      <c r="Y117" s="50" t="s">
        <v>129</v>
      </c>
      <c r="Z117" s="50">
        <v>1.863E-6</v>
      </c>
      <c r="AA117" s="50">
        <v>1.8061171655465001E-5</v>
      </c>
      <c r="AB117" s="50" t="s">
        <v>129</v>
      </c>
      <c r="AC117" s="50">
        <v>8.2699999999999998E-7</v>
      </c>
      <c r="AD117" s="50">
        <v>8.0174927316530098E-6</v>
      </c>
      <c r="AE117" s="50" t="s">
        <v>129</v>
      </c>
      <c r="AF117" s="50">
        <v>2.0100000000000001E-7</v>
      </c>
      <c r="AG117" s="50">
        <v>1.9486288259519398E-6</v>
      </c>
      <c r="AH117" s="50" t="s">
        <v>129</v>
      </c>
      <c r="AI117" s="50">
        <v>1.863E-6</v>
      </c>
      <c r="AJ117" s="50">
        <v>1.8061171655465001E-5</v>
      </c>
      <c r="AK117" s="50" t="s">
        <v>129</v>
      </c>
      <c r="AL117" s="63">
        <v>0.10179275928845</v>
      </c>
      <c r="AM117" s="63">
        <v>0.98797977324338104</v>
      </c>
      <c r="AN117" s="50" t="s">
        <v>128</v>
      </c>
      <c r="AO117" s="50">
        <v>2.0200000000000001E-7</v>
      </c>
      <c r="AP117" s="50">
        <v>1.9583234967278199E-6</v>
      </c>
      <c r="AQ117" s="50" t="s">
        <v>129</v>
      </c>
      <c r="AR117" s="50">
        <v>1.347E-6</v>
      </c>
      <c r="AS117" s="50">
        <v>1.3058721535110799E-5</v>
      </c>
      <c r="AT117" s="50" t="s">
        <v>129</v>
      </c>
      <c r="AU117" s="50">
        <v>2.9799999999999999E-5</v>
      </c>
      <c r="AV117" s="50" t="s">
        <v>129</v>
      </c>
      <c r="AW117" s="50">
        <v>8.2699999999999998E-7</v>
      </c>
      <c r="AX117" s="50">
        <v>8.0174927316530098E-6</v>
      </c>
      <c r="AY117" s="50" t="s">
        <v>129</v>
      </c>
      <c r="AZ117" s="50">
        <v>1.347E-6</v>
      </c>
      <c r="BA117" s="50">
        <v>1.3058721535110799E-5</v>
      </c>
      <c r="BB117" s="50" t="s">
        <v>129</v>
      </c>
      <c r="BC117" s="50">
        <v>1.0222533575546E-5</v>
      </c>
      <c r="BD117" s="50">
        <v>9.9088726115993E-5</v>
      </c>
      <c r="BE117" s="50" t="s">
        <v>128</v>
      </c>
      <c r="BF117" s="50">
        <v>1.0330000000000001E-6</v>
      </c>
      <c r="BG117" s="50">
        <v>1.00145949114844E-5</v>
      </c>
      <c r="BH117" s="50" t="s">
        <v>129</v>
      </c>
      <c r="BI117" s="50">
        <v>2.9999999999999997E-4</v>
      </c>
      <c r="BJ117" s="50" t="s">
        <v>128</v>
      </c>
      <c r="BK117" s="50">
        <v>2.694E-6</v>
      </c>
      <c r="BL117" s="50">
        <v>2.6117443070221501E-5</v>
      </c>
      <c r="BM117" s="50" t="s">
        <v>129</v>
      </c>
      <c r="BN117" s="50">
        <v>9.6500000000000008E-7</v>
      </c>
      <c r="BO117" s="50">
        <v>9.3553572987244894E-6</v>
      </c>
      <c r="BP117" s="50" t="s">
        <v>129</v>
      </c>
      <c r="BQ117" s="50">
        <v>1.0330000000000001E-6</v>
      </c>
      <c r="BR117" s="50">
        <v>1.00145949114844E-5</v>
      </c>
      <c r="BS117" s="50" t="s">
        <v>129</v>
      </c>
      <c r="BT117" s="50"/>
      <c r="BU117" s="50"/>
      <c r="BV117" s="50"/>
      <c r="BW117" s="50"/>
      <c r="BX117" s="50"/>
      <c r="BY117" s="50"/>
      <c r="BZ117" s="50"/>
      <c r="CA117" s="50"/>
      <c r="CB117" s="50"/>
      <c r="CC117" s="50">
        <v>7.9890934877757604E-4</v>
      </c>
      <c r="CD117" s="50">
        <v>7.76251930020998E-3</v>
      </c>
      <c r="CE117" s="50" t="s">
        <v>128</v>
      </c>
      <c r="CF117" s="3" t="s">
        <v>170</v>
      </c>
      <c r="CG117" s="51" t="s">
        <v>185</v>
      </c>
      <c r="CH117" s="52">
        <v>40148</v>
      </c>
      <c r="CI117" s="51" t="s">
        <v>132</v>
      </c>
      <c r="CJ117" s="51" t="s">
        <v>159</v>
      </c>
      <c r="CK117" s="52">
        <v>32082</v>
      </c>
      <c r="CL117" s="51" t="s">
        <v>130</v>
      </c>
      <c r="CM117" s="51" t="s">
        <v>237</v>
      </c>
      <c r="CN117" s="52">
        <v>32082</v>
      </c>
    </row>
    <row r="118" spans="1:98">
      <c r="A118" s="3" t="s">
        <v>122</v>
      </c>
      <c r="B118" s="3">
        <v>6076</v>
      </c>
      <c r="C118" s="3" t="s">
        <v>341</v>
      </c>
      <c r="D118" s="3" t="s">
        <v>342</v>
      </c>
      <c r="E118" s="3" t="s">
        <v>343</v>
      </c>
      <c r="F118" s="55">
        <v>1</v>
      </c>
      <c r="G118" s="3" t="s">
        <v>126</v>
      </c>
      <c r="H118" s="48">
        <v>805</v>
      </c>
      <c r="I118" s="48">
        <v>7573</v>
      </c>
      <c r="J118" s="48">
        <v>6066</v>
      </c>
      <c r="K118" s="48">
        <v>650.97410157852198</v>
      </c>
      <c r="L118" s="49">
        <v>0.80866348022176704</v>
      </c>
      <c r="M118" s="3" t="s">
        <v>137</v>
      </c>
      <c r="N118" s="50">
        <v>6.7399999999999995E-8</v>
      </c>
      <c r="O118" s="50">
        <v>6.2852646763788598E-7</v>
      </c>
      <c r="P118" s="50" t="s">
        <v>129</v>
      </c>
      <c r="Q118" s="50">
        <v>6.7399999999999995E-8</v>
      </c>
      <c r="R118" s="50">
        <v>6.2852646763788598E-7</v>
      </c>
      <c r="S118" s="50" t="s">
        <v>129</v>
      </c>
      <c r="T118" s="50">
        <v>1.3400000000000001E-7</v>
      </c>
      <c r="U118" s="50">
        <v>1.2495926804670099E-6</v>
      </c>
      <c r="V118" s="50" t="s">
        <v>129</v>
      </c>
      <c r="W118" s="50">
        <v>6.7399999999999995E-8</v>
      </c>
      <c r="X118" s="50">
        <v>6.2852646763788598E-7</v>
      </c>
      <c r="Y118" s="50" t="s">
        <v>129</v>
      </c>
      <c r="Z118" s="50">
        <v>6.7399999999999995E-8</v>
      </c>
      <c r="AA118" s="50">
        <v>6.2852646763788598E-7</v>
      </c>
      <c r="AB118" s="50" t="s">
        <v>129</v>
      </c>
      <c r="AC118" s="50">
        <v>6.7399999999999995E-8</v>
      </c>
      <c r="AD118" s="50">
        <v>6.2852646763788598E-7</v>
      </c>
      <c r="AE118" s="50" t="s">
        <v>129</v>
      </c>
      <c r="AF118" s="50">
        <v>6.7399999999999995E-8</v>
      </c>
      <c r="AG118" s="50">
        <v>6.2852646763788598E-7</v>
      </c>
      <c r="AH118" s="50" t="s">
        <v>129</v>
      </c>
      <c r="AI118" s="50">
        <v>6.7399999999999995E-8</v>
      </c>
      <c r="AJ118" s="50">
        <v>6.2852646763788598E-7</v>
      </c>
      <c r="AK118" s="50" t="s">
        <v>129</v>
      </c>
      <c r="AL118" s="63">
        <v>0.10699861526264599</v>
      </c>
      <c r="AM118" s="63">
        <v>0.99001464335450295</v>
      </c>
      <c r="AN118" s="50" t="s">
        <v>128</v>
      </c>
      <c r="AO118" s="50">
        <v>6.7399999999999995E-8</v>
      </c>
      <c r="AP118" s="50">
        <v>6.2852646763788598E-7</v>
      </c>
      <c r="AQ118" s="50" t="s">
        <v>129</v>
      </c>
      <c r="AR118" s="50">
        <v>6.7399999999999995E-8</v>
      </c>
      <c r="AS118" s="50">
        <v>6.2852646763788598E-7</v>
      </c>
      <c r="AT118" s="50" t="s">
        <v>129</v>
      </c>
      <c r="AU118" s="50">
        <v>1.9199999999999998E-6</v>
      </c>
      <c r="AV118" s="50" t="s">
        <v>129</v>
      </c>
      <c r="AW118" s="50">
        <v>9.4450000000000002E-8</v>
      </c>
      <c r="AX118" s="50">
        <v>8.8077633335902605E-7</v>
      </c>
      <c r="AY118" s="50" t="s">
        <v>128</v>
      </c>
      <c r="AZ118" s="50">
        <v>6.7399999999999995E-8</v>
      </c>
      <c r="BA118" s="50">
        <v>6.2852646763788598E-7</v>
      </c>
      <c r="BB118" s="50" t="s">
        <v>129</v>
      </c>
      <c r="BC118" s="50">
        <v>7.0574239032000001E-6</v>
      </c>
      <c r="BD118" s="50">
        <v>6.5812725764116895E-5</v>
      </c>
      <c r="BE118" s="50" t="s">
        <v>129</v>
      </c>
      <c r="BF118" s="50">
        <v>6.7399999999999995E-8</v>
      </c>
      <c r="BG118" s="50">
        <v>6.2852646763788598E-7</v>
      </c>
      <c r="BH118" s="50" t="s">
        <v>129</v>
      </c>
      <c r="BI118" s="50">
        <v>2.04E-4</v>
      </c>
      <c r="BJ118" s="50" t="s">
        <v>128</v>
      </c>
      <c r="BK118" s="50">
        <v>9.9433333333333293E-7</v>
      </c>
      <c r="BL118" s="50">
        <v>9.2724750393858306E-6</v>
      </c>
      <c r="BM118" s="50" t="s">
        <v>128</v>
      </c>
      <c r="BN118" s="50">
        <v>1.7466666666666701E-7</v>
      </c>
      <c r="BO118" s="50">
        <v>1.62882229991223E-6</v>
      </c>
      <c r="BP118" s="50" t="s">
        <v>128</v>
      </c>
      <c r="BQ118" s="50">
        <v>7.7716666666666704E-8</v>
      </c>
      <c r="BR118" s="50">
        <v>7.2473267027583199E-7</v>
      </c>
      <c r="BS118" s="50" t="s">
        <v>128</v>
      </c>
      <c r="BT118" s="50"/>
      <c r="BU118" s="50"/>
      <c r="BV118" s="50"/>
      <c r="BW118" s="50"/>
      <c r="BX118" s="50"/>
      <c r="BY118" s="50"/>
      <c r="BZ118" s="50"/>
      <c r="CA118" s="50"/>
      <c r="CB118" s="50"/>
      <c r="CC118" s="50">
        <v>1.2229567283030499E-3</v>
      </c>
      <c r="CD118" s="50">
        <v>1.1315520918069401E-2</v>
      </c>
      <c r="CE118" s="50" t="s">
        <v>128</v>
      </c>
      <c r="CF118" s="3" t="s">
        <v>170</v>
      </c>
      <c r="CG118" s="51" t="s">
        <v>185</v>
      </c>
      <c r="CH118" s="52">
        <v>40148</v>
      </c>
      <c r="CI118" s="51" t="s">
        <v>132</v>
      </c>
      <c r="CJ118" s="51" t="s">
        <v>255</v>
      </c>
      <c r="CK118" s="52">
        <v>30682</v>
      </c>
      <c r="CL118" s="51" t="s">
        <v>130</v>
      </c>
      <c r="CM118" s="51" t="s">
        <v>290</v>
      </c>
      <c r="CN118" s="52">
        <v>30682</v>
      </c>
    </row>
    <row r="119" spans="1:98">
      <c r="A119" s="3" t="s">
        <v>122</v>
      </c>
      <c r="B119" s="3">
        <v>50888</v>
      </c>
      <c r="C119" s="3" t="s">
        <v>452</v>
      </c>
      <c r="D119" s="3" t="s">
        <v>277</v>
      </c>
      <c r="E119" s="3" t="s">
        <v>393</v>
      </c>
      <c r="F119" s="55">
        <v>1</v>
      </c>
      <c r="G119" s="3" t="s">
        <v>177</v>
      </c>
      <c r="H119" s="48">
        <v>121</v>
      </c>
      <c r="I119" s="48">
        <v>1146</v>
      </c>
      <c r="J119" s="48">
        <v>1109.2</v>
      </c>
      <c r="K119" s="48">
        <v>112.6</v>
      </c>
      <c r="L119" s="49">
        <v>0.93057851239669398</v>
      </c>
      <c r="M119" s="3" t="s">
        <v>397</v>
      </c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63">
        <v>0.109536927824609</v>
      </c>
      <c r="AM119" s="63">
        <v>1.0790262907909101</v>
      </c>
      <c r="AN119" s="50" t="s">
        <v>128</v>
      </c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>
        <v>1.57412109746338E-6</v>
      </c>
      <c r="BD119" s="50">
        <v>1.5506350988511401E-5</v>
      </c>
      <c r="BE119" s="50" t="s">
        <v>128</v>
      </c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>
        <v>4.0271372455074998E-4</v>
      </c>
      <c r="CD119" s="50">
        <v>3.96705207168465E-3</v>
      </c>
      <c r="CE119" s="50" t="s">
        <v>128</v>
      </c>
      <c r="CF119" s="3" t="s">
        <v>152</v>
      </c>
      <c r="CG119" s="51" t="s">
        <v>178</v>
      </c>
      <c r="CH119" s="52">
        <v>34912</v>
      </c>
      <c r="CI119" s="51" t="s">
        <v>130</v>
      </c>
      <c r="CJ119" s="51" t="s">
        <v>186</v>
      </c>
      <c r="CK119" s="52">
        <v>34912</v>
      </c>
    </row>
    <row r="120" spans="1:98">
      <c r="A120" s="3" t="s">
        <v>122</v>
      </c>
      <c r="B120" s="3">
        <v>6180</v>
      </c>
      <c r="C120" s="3" t="s">
        <v>359</v>
      </c>
      <c r="D120" s="3" t="s">
        <v>147</v>
      </c>
      <c r="E120" s="3" t="s">
        <v>360</v>
      </c>
      <c r="F120" s="55">
        <v>1</v>
      </c>
      <c r="G120" s="3" t="s">
        <v>126</v>
      </c>
      <c r="H120" s="48">
        <v>817</v>
      </c>
      <c r="I120" s="48">
        <v>8970</v>
      </c>
      <c r="J120" s="48">
        <v>8622.3333333333303</v>
      </c>
      <c r="K120" s="48">
        <v>814.13460791157195</v>
      </c>
      <c r="L120" s="49">
        <v>0.99649278814145903</v>
      </c>
      <c r="M120" s="3" t="s">
        <v>127</v>
      </c>
      <c r="N120" s="50">
        <v>4.4085000000000002E-9</v>
      </c>
      <c r="O120" s="50">
        <v>4.6689522998546597E-8</v>
      </c>
      <c r="P120" s="50" t="s">
        <v>129</v>
      </c>
      <c r="Q120" s="50">
        <v>5.8008999999999997E-9</v>
      </c>
      <c r="R120" s="50">
        <v>6.1436146980212899E-8</v>
      </c>
      <c r="S120" s="50" t="s">
        <v>129</v>
      </c>
      <c r="T120" s="50">
        <v>2.4628999999999998E-9</v>
      </c>
      <c r="U120" s="50">
        <v>2.6084070816177899E-8</v>
      </c>
      <c r="V120" s="50" t="s">
        <v>129</v>
      </c>
      <c r="W120" s="50">
        <v>2.4304999999999998E-9</v>
      </c>
      <c r="X120" s="50">
        <v>2.5740929034358001E-8</v>
      </c>
      <c r="Y120" s="50" t="s">
        <v>129</v>
      </c>
      <c r="Z120" s="50">
        <v>2.0092000000000001E-9</v>
      </c>
      <c r="AA120" s="50">
        <v>2.1279026791126198E-8</v>
      </c>
      <c r="AB120" s="50" t="s">
        <v>129</v>
      </c>
      <c r="AC120" s="50">
        <v>4.1480999999999998E-9</v>
      </c>
      <c r="AD120" s="50">
        <v>4.3931679789105402E-8</v>
      </c>
      <c r="AE120" s="50" t="s">
        <v>129</v>
      </c>
      <c r="AF120" s="50">
        <v>9.7222000000000002E-9</v>
      </c>
      <c r="AG120" s="50">
        <v>1.0296583429657899E-7</v>
      </c>
      <c r="AH120" s="50" t="s">
        <v>129</v>
      </c>
      <c r="AI120" s="50">
        <v>2.7773E-8</v>
      </c>
      <c r="AJ120" s="50">
        <v>2.9413816995318898E-7</v>
      </c>
      <c r="AK120" s="50" t="s">
        <v>129</v>
      </c>
      <c r="AL120" s="63">
        <v>0.103860427843099</v>
      </c>
      <c r="AM120" s="63">
        <v>1.09996457625479</v>
      </c>
      <c r="AN120" s="50" t="s">
        <v>128</v>
      </c>
      <c r="AO120" s="50">
        <v>3.6296E-9</v>
      </c>
      <c r="AP120" s="50">
        <v>3.8440352200413903E-8</v>
      </c>
      <c r="AQ120" s="50" t="s">
        <v>129</v>
      </c>
      <c r="AR120" s="50">
        <v>2.5277999999999999E-9</v>
      </c>
      <c r="AS120" s="50">
        <v>2.6771413459391199E-8</v>
      </c>
      <c r="AT120" s="50" t="s">
        <v>129</v>
      </c>
      <c r="AU120" s="50">
        <v>1.547E-7</v>
      </c>
      <c r="AV120" s="50" t="s">
        <v>129</v>
      </c>
      <c r="AW120" s="50">
        <v>1.1020400000000001E-8</v>
      </c>
      <c r="AX120" s="50">
        <v>1.16714805319991E-7</v>
      </c>
      <c r="AY120" s="50" t="s">
        <v>129</v>
      </c>
      <c r="AZ120" s="50">
        <v>1.11805E-8</v>
      </c>
      <c r="BA120" s="50">
        <v>1.1841039171719399E-7</v>
      </c>
      <c r="BB120" s="50" t="s">
        <v>129</v>
      </c>
      <c r="BC120" s="50">
        <v>5.2299999999999999E-6</v>
      </c>
      <c r="BD120" s="50">
        <v>5.5389861694997997E-5</v>
      </c>
      <c r="BE120" s="50" t="s">
        <v>129</v>
      </c>
      <c r="BF120" s="50">
        <v>1.8148E-9</v>
      </c>
      <c r="BG120" s="50">
        <v>1.9220176100206899E-8</v>
      </c>
      <c r="BH120" s="50" t="s">
        <v>129</v>
      </c>
      <c r="BI120" s="50">
        <v>1.4213333333333301E-4</v>
      </c>
      <c r="BJ120" s="50" t="s">
        <v>128</v>
      </c>
      <c r="BK120" s="50">
        <v>1.6638089999999999E-7</v>
      </c>
      <c r="BL120" s="50">
        <v>1.76210612613562E-6</v>
      </c>
      <c r="BM120" s="50" t="s">
        <v>129</v>
      </c>
      <c r="BN120" s="50">
        <v>3.1467400000000002E-8</v>
      </c>
      <c r="BO120" s="50">
        <v>3.3326480571724301E-7</v>
      </c>
      <c r="BP120" s="50" t="s">
        <v>129</v>
      </c>
      <c r="BQ120" s="50">
        <v>3.3509099999999998E-8</v>
      </c>
      <c r="BR120" s="50">
        <v>3.54888033369762E-7</v>
      </c>
      <c r="BS120" s="50" t="s">
        <v>129</v>
      </c>
      <c r="BT120" s="50"/>
      <c r="BU120" s="50"/>
      <c r="BV120" s="50"/>
      <c r="BW120" s="50"/>
      <c r="BX120" s="50"/>
      <c r="BY120" s="50"/>
      <c r="BZ120" s="50"/>
      <c r="CA120" s="50"/>
      <c r="CB120" s="50"/>
      <c r="CC120" s="50">
        <v>7.3826081724950399E-4</v>
      </c>
      <c r="CD120" s="50">
        <v>7.8187695147774704E-3</v>
      </c>
      <c r="CE120" s="50" t="s">
        <v>128</v>
      </c>
      <c r="CF120" s="3" t="s">
        <v>152</v>
      </c>
      <c r="CG120" s="51" t="s">
        <v>153</v>
      </c>
      <c r="CH120" s="52">
        <v>40026</v>
      </c>
      <c r="CI120" s="51" t="s">
        <v>170</v>
      </c>
      <c r="CJ120" s="51" t="s">
        <v>185</v>
      </c>
      <c r="CK120" s="52">
        <v>40026</v>
      </c>
      <c r="CL120" s="51" t="s">
        <v>130</v>
      </c>
      <c r="CM120" s="51" t="s">
        <v>186</v>
      </c>
      <c r="CN120" s="52">
        <v>40026</v>
      </c>
      <c r="CO120" s="51" t="s">
        <v>132</v>
      </c>
      <c r="CP120" s="51" t="s">
        <v>133</v>
      </c>
      <c r="CQ120" s="52">
        <v>40026</v>
      </c>
    </row>
    <row r="121" spans="1:98">
      <c r="A121" s="3" t="s">
        <v>122</v>
      </c>
      <c r="B121" s="3">
        <v>127</v>
      </c>
      <c r="C121" s="3" t="s">
        <v>146</v>
      </c>
      <c r="D121" s="3" t="s">
        <v>147</v>
      </c>
      <c r="E121" s="3" t="s">
        <v>148</v>
      </c>
      <c r="F121" s="55">
        <v>1</v>
      </c>
      <c r="G121" s="3" t="s">
        <v>126</v>
      </c>
      <c r="H121" s="48">
        <v>670</v>
      </c>
      <c r="I121" s="48">
        <v>6800</v>
      </c>
      <c r="J121" s="48">
        <v>6799.2908619863601</v>
      </c>
      <c r="K121" s="48">
        <v>642</v>
      </c>
      <c r="L121" s="49">
        <v>0.95820895522388105</v>
      </c>
      <c r="M121" s="3" t="s">
        <v>137</v>
      </c>
      <c r="N121" s="50">
        <v>1.86406154996667E-6</v>
      </c>
      <c r="O121" s="50"/>
      <c r="P121" s="50" t="s">
        <v>128</v>
      </c>
      <c r="Q121" s="50">
        <v>2.0350828461333301E-7</v>
      </c>
      <c r="R121" s="50"/>
      <c r="S121" s="50" t="s">
        <v>128</v>
      </c>
      <c r="T121" s="50">
        <v>6.8601326190666704E-7</v>
      </c>
      <c r="U121" s="50"/>
      <c r="V121" s="50" t="s">
        <v>128</v>
      </c>
      <c r="W121" s="50">
        <v>5.80524948893333E-7</v>
      </c>
      <c r="X121" s="50"/>
      <c r="Y121" s="50" t="s">
        <v>128</v>
      </c>
      <c r="Z121" s="50">
        <v>1.8608516249133299E-6</v>
      </c>
      <c r="AA121" s="50"/>
      <c r="AB121" s="50" t="s">
        <v>128</v>
      </c>
      <c r="AC121" s="50">
        <v>3.28668604766667E-7</v>
      </c>
      <c r="AD121" s="50"/>
      <c r="AE121" s="50" t="s">
        <v>128</v>
      </c>
      <c r="AF121" s="50">
        <v>3.1928677132300001E-7</v>
      </c>
      <c r="AG121" s="50"/>
      <c r="AH121" s="50" t="s">
        <v>128</v>
      </c>
      <c r="AI121" s="50">
        <v>7.4919252219333298E-7</v>
      </c>
      <c r="AJ121" s="50"/>
      <c r="AK121" s="50" t="s">
        <v>128</v>
      </c>
      <c r="AL121" s="63">
        <v>0.11039041397848399</v>
      </c>
      <c r="AM121" s="63">
        <v>1.1691223255682199</v>
      </c>
      <c r="AN121" s="50" t="s">
        <v>128</v>
      </c>
      <c r="AO121" s="50">
        <v>4.7925845441666702E-7</v>
      </c>
      <c r="AP121" s="50"/>
      <c r="AQ121" s="50" t="s">
        <v>128</v>
      </c>
      <c r="AR121" s="50">
        <v>9.0592095060333305E-7</v>
      </c>
      <c r="AS121" s="50"/>
      <c r="AT121" s="50" t="s">
        <v>128</v>
      </c>
      <c r="AU121" s="50">
        <v>1.14933329743667E-5</v>
      </c>
      <c r="AV121" s="50" t="s">
        <v>128</v>
      </c>
      <c r="AW121" s="50">
        <v>5.2249428050666703E-7</v>
      </c>
      <c r="AX121" s="50"/>
      <c r="AY121" s="50" t="s">
        <v>128</v>
      </c>
      <c r="AZ121" s="50">
        <v>3.9177165096299999E-7</v>
      </c>
      <c r="BA121" s="50"/>
      <c r="BB121" s="50" t="s">
        <v>128</v>
      </c>
      <c r="BC121" s="50">
        <v>6.5729999999999996E-6</v>
      </c>
      <c r="BD121" s="50"/>
      <c r="BE121" s="50" t="s">
        <v>129</v>
      </c>
      <c r="BF121" s="50">
        <v>3.4276342157700001E-7</v>
      </c>
      <c r="BG121" s="50"/>
      <c r="BH121" s="50" t="s">
        <v>128</v>
      </c>
      <c r="BI121" s="50"/>
      <c r="BJ121" s="50"/>
      <c r="BK121" s="50">
        <v>1.2226837689333301E-6</v>
      </c>
      <c r="BL121" s="50"/>
      <c r="BM121" s="50" t="s">
        <v>128</v>
      </c>
      <c r="BN121" s="50">
        <v>6.6645383448333301E-7</v>
      </c>
      <c r="BO121" s="50"/>
      <c r="BP121" s="50" t="s">
        <v>128</v>
      </c>
      <c r="BQ121" s="50">
        <v>9.6191707167666692E-7</v>
      </c>
      <c r="BR121" s="50"/>
      <c r="BS121" s="50" t="s">
        <v>128</v>
      </c>
      <c r="BT121" s="50">
        <v>1.8554822745468701E-4</v>
      </c>
      <c r="BU121" s="50">
        <v>1.9651033759975401E-3</v>
      </c>
      <c r="BV121" s="50" t="s">
        <v>128</v>
      </c>
      <c r="BW121" s="50"/>
      <c r="BX121" s="50"/>
      <c r="BY121" s="50"/>
      <c r="BZ121" s="50"/>
      <c r="CA121" s="50"/>
      <c r="CB121" s="50"/>
      <c r="CC121" s="50"/>
      <c r="CD121" s="50"/>
      <c r="CE121" s="50"/>
      <c r="CF121" s="3" t="s">
        <v>130</v>
      </c>
      <c r="CG121" s="51" t="s">
        <v>138</v>
      </c>
      <c r="CH121" s="52">
        <v>31413</v>
      </c>
      <c r="CI121" s="51" t="s">
        <v>132</v>
      </c>
      <c r="CJ121" s="51" t="s">
        <v>133</v>
      </c>
      <c r="CK121" s="52">
        <v>31747</v>
      </c>
    </row>
    <row r="122" spans="1:98">
      <c r="A122" s="3" t="s">
        <v>122</v>
      </c>
      <c r="B122" s="3">
        <v>10384</v>
      </c>
      <c r="C122" s="3" t="s">
        <v>408</v>
      </c>
      <c r="D122" s="3" t="s">
        <v>261</v>
      </c>
      <c r="E122" s="3" t="s">
        <v>409</v>
      </c>
      <c r="F122" s="55">
        <v>2</v>
      </c>
      <c r="G122" s="3" t="s">
        <v>126</v>
      </c>
      <c r="H122" s="48">
        <v>122</v>
      </c>
      <c r="I122" s="48">
        <v>750</v>
      </c>
      <c r="J122" s="48">
        <v>715.30701754385996</v>
      </c>
      <c r="K122" s="48">
        <v>120.31343868844699</v>
      </c>
      <c r="L122" s="49">
        <v>0.98617572695448497</v>
      </c>
      <c r="M122" s="3" t="s">
        <v>142</v>
      </c>
      <c r="N122" s="50">
        <v>2.76786945013333E-9</v>
      </c>
      <c r="O122" s="50">
        <v>1.6456270008472201E-8</v>
      </c>
      <c r="P122" s="50" t="s">
        <v>128</v>
      </c>
      <c r="Q122" s="50">
        <v>7.5328850563000004E-10</v>
      </c>
      <c r="R122" s="50">
        <v>1.49288339717138E-9</v>
      </c>
      <c r="S122" s="50" t="s">
        <v>128</v>
      </c>
      <c r="T122" s="50"/>
      <c r="U122" s="50">
        <v>0</v>
      </c>
      <c r="V122" s="50"/>
      <c r="W122" s="50">
        <v>8.2176927885999999E-10</v>
      </c>
      <c r="X122" s="50">
        <v>1.62860006962349E-9</v>
      </c>
      <c r="Y122" s="50" t="s">
        <v>128</v>
      </c>
      <c r="Z122" s="50">
        <v>7.8752889224000002E-10</v>
      </c>
      <c r="AA122" s="50">
        <v>1.56074173338753E-9</v>
      </c>
      <c r="AB122" s="50" t="s">
        <v>128</v>
      </c>
      <c r="AC122" s="50">
        <v>1.3011346915000001E-9</v>
      </c>
      <c r="AD122" s="50">
        <v>2.5786167768477099E-9</v>
      </c>
      <c r="AE122" s="50" t="s">
        <v>128</v>
      </c>
      <c r="AF122" s="50">
        <v>2.1157950557999999E-9</v>
      </c>
      <c r="AG122" s="50">
        <v>4.1931282463675003E-9</v>
      </c>
      <c r="AH122" s="50" t="s">
        <v>128</v>
      </c>
      <c r="AI122" s="50">
        <v>9.9297121196000006E-10</v>
      </c>
      <c r="AJ122" s="50">
        <v>1.9678917508033099E-9</v>
      </c>
      <c r="AK122" s="50" t="s">
        <v>128</v>
      </c>
      <c r="AL122" s="63">
        <v>0.19833279705264101</v>
      </c>
      <c r="AM122" s="63">
        <v>1.1780490464392399</v>
      </c>
      <c r="AN122" s="50" t="s">
        <v>128</v>
      </c>
      <c r="AO122" s="50">
        <v>1.1299327584E-9</v>
      </c>
      <c r="AP122" s="50">
        <v>2.2393250956678902E-9</v>
      </c>
      <c r="AQ122" s="50" t="s">
        <v>128</v>
      </c>
      <c r="AR122" s="50"/>
      <c r="AS122" s="50">
        <v>0</v>
      </c>
      <c r="AT122" s="50"/>
      <c r="AU122" s="50"/>
      <c r="AV122" s="50"/>
      <c r="AW122" s="50">
        <v>4.8447998546500004E-9</v>
      </c>
      <c r="AX122" s="50">
        <v>1.9203057557811402E-8</v>
      </c>
      <c r="AY122" s="50" t="s">
        <v>128</v>
      </c>
      <c r="AZ122" s="50">
        <v>3.6382162964999998E-9</v>
      </c>
      <c r="BA122" s="50">
        <v>2.1630886428383998E-8</v>
      </c>
      <c r="BB122" s="50" t="s">
        <v>128</v>
      </c>
      <c r="BC122" s="50">
        <v>3.1865443184120899E-6</v>
      </c>
      <c r="BD122" s="50">
        <v>1.8919648913118901E-5</v>
      </c>
      <c r="BE122" s="50" t="s">
        <v>128</v>
      </c>
      <c r="BF122" s="50">
        <v>7.5328850563000004E-10</v>
      </c>
      <c r="BG122" s="50">
        <v>1.49288339717138E-9</v>
      </c>
      <c r="BH122" s="50" t="s">
        <v>128</v>
      </c>
      <c r="BI122" s="50"/>
      <c r="BJ122" s="50"/>
      <c r="BK122" s="50">
        <v>1.93376741826667E-7</v>
      </c>
      <c r="BL122" s="50">
        <v>1.1497145852398999E-6</v>
      </c>
      <c r="BM122" s="50" t="s">
        <v>128</v>
      </c>
      <c r="BN122" s="50">
        <v>5.2870579098333303E-9</v>
      </c>
      <c r="BO122" s="50">
        <v>3.1434015975881697E-8</v>
      </c>
      <c r="BP122" s="50" t="s">
        <v>128</v>
      </c>
      <c r="BQ122" s="50">
        <v>4.6453620410000003E-9</v>
      </c>
      <c r="BR122" s="50">
        <v>1.8412557242086399E-8</v>
      </c>
      <c r="BS122" s="50" t="s">
        <v>128</v>
      </c>
      <c r="BT122" s="50"/>
      <c r="BU122" s="50"/>
      <c r="BV122" s="50"/>
      <c r="BW122" s="50"/>
      <c r="BX122" s="50"/>
      <c r="BY122" s="50"/>
      <c r="BZ122" s="50"/>
      <c r="CA122" s="50"/>
      <c r="CB122" s="50"/>
      <c r="CC122" s="50">
        <v>7.7011409362229104E-4</v>
      </c>
      <c r="CD122" s="50">
        <v>4.5978120840169598E-3</v>
      </c>
      <c r="CE122" s="50" t="s">
        <v>128</v>
      </c>
      <c r="CF122" s="3" t="s">
        <v>132</v>
      </c>
      <c r="CG122" s="51" t="s">
        <v>159</v>
      </c>
      <c r="CH122" s="52">
        <v>33147</v>
      </c>
      <c r="CI122" s="51" t="s">
        <v>132</v>
      </c>
      <c r="CJ122" s="51" t="s">
        <v>159</v>
      </c>
      <c r="CK122" s="52">
        <v>33147</v>
      </c>
      <c r="CL122" s="51" t="s">
        <v>130</v>
      </c>
      <c r="CM122" s="51" t="s">
        <v>237</v>
      </c>
      <c r="CN122" s="52">
        <v>33147</v>
      </c>
      <c r="CO122" s="51" t="s">
        <v>130</v>
      </c>
      <c r="CP122" s="51" t="s">
        <v>186</v>
      </c>
      <c r="CQ122" s="52">
        <v>33147</v>
      </c>
    </row>
    <row r="123" spans="1:98">
      <c r="A123" s="3" t="s">
        <v>122</v>
      </c>
      <c r="B123" s="3">
        <v>10384</v>
      </c>
      <c r="C123" s="3" t="s">
        <v>408</v>
      </c>
      <c r="D123" s="3" t="s">
        <v>261</v>
      </c>
      <c r="E123" s="3" t="s">
        <v>409</v>
      </c>
      <c r="F123" s="126" t="s">
        <v>561</v>
      </c>
      <c r="G123" s="3" t="s">
        <v>126</v>
      </c>
      <c r="H123" s="48">
        <v>122</v>
      </c>
      <c r="I123" s="48">
        <v>750</v>
      </c>
      <c r="J123" s="48">
        <v>715.30701754385996</v>
      </c>
      <c r="K123" s="48">
        <v>120.31343868844699</v>
      </c>
      <c r="L123" s="49">
        <v>0.98617572695448497</v>
      </c>
      <c r="M123" s="3" t="s">
        <v>142</v>
      </c>
      <c r="N123" s="50">
        <v>2.76786945013333E-9</v>
      </c>
      <c r="O123" s="50">
        <v>1.6456270008472201E-8</v>
      </c>
      <c r="P123" s="50" t="s">
        <v>128</v>
      </c>
      <c r="Q123" s="50">
        <v>7.5328850563000004E-10</v>
      </c>
      <c r="R123" s="50">
        <v>1.49288339717138E-9</v>
      </c>
      <c r="S123" s="50" t="s">
        <v>128</v>
      </c>
      <c r="T123" s="50"/>
      <c r="U123" s="50">
        <v>0</v>
      </c>
      <c r="V123" s="50"/>
      <c r="W123" s="50">
        <v>8.2176927885999999E-10</v>
      </c>
      <c r="X123" s="50">
        <v>1.62860006962349E-9</v>
      </c>
      <c r="Y123" s="50" t="s">
        <v>128</v>
      </c>
      <c r="Z123" s="50">
        <v>7.8752889224000002E-10</v>
      </c>
      <c r="AA123" s="50">
        <v>1.56074173338753E-9</v>
      </c>
      <c r="AB123" s="50" t="s">
        <v>128</v>
      </c>
      <c r="AC123" s="50">
        <v>1.3011346915000001E-9</v>
      </c>
      <c r="AD123" s="50">
        <v>2.5786167768477099E-9</v>
      </c>
      <c r="AE123" s="50" t="s">
        <v>128</v>
      </c>
      <c r="AF123" s="50">
        <v>2.1157950557999999E-9</v>
      </c>
      <c r="AG123" s="50">
        <v>4.1931282463675003E-9</v>
      </c>
      <c r="AH123" s="50" t="s">
        <v>128</v>
      </c>
      <c r="AI123" s="50">
        <v>9.9297121196000006E-10</v>
      </c>
      <c r="AJ123" s="50">
        <v>1.9678917508033099E-9</v>
      </c>
      <c r="AK123" s="50" t="s">
        <v>128</v>
      </c>
      <c r="AL123" s="63">
        <v>0.19833279705264101</v>
      </c>
      <c r="AM123" s="63">
        <v>1.1780490464392399</v>
      </c>
      <c r="AN123" s="50" t="s">
        <v>128</v>
      </c>
      <c r="AO123" s="50">
        <v>1.1299327584E-9</v>
      </c>
      <c r="AP123" s="50">
        <v>2.2393250956678902E-9</v>
      </c>
      <c r="AQ123" s="50" t="s">
        <v>128</v>
      </c>
      <c r="AR123" s="50"/>
      <c r="AS123" s="50">
        <v>0</v>
      </c>
      <c r="AT123" s="50"/>
      <c r="AU123" s="50"/>
      <c r="AV123" s="50"/>
      <c r="AW123" s="50">
        <v>4.8447998546500004E-9</v>
      </c>
      <c r="AX123" s="50">
        <v>1.9203057557811402E-8</v>
      </c>
      <c r="AY123" s="50" t="s">
        <v>128</v>
      </c>
      <c r="AZ123" s="50">
        <v>3.6382162964999998E-9</v>
      </c>
      <c r="BA123" s="50">
        <v>2.1630886428383998E-8</v>
      </c>
      <c r="BB123" s="50" t="s">
        <v>128</v>
      </c>
      <c r="BC123" s="50">
        <v>3.1865443184120899E-6</v>
      </c>
      <c r="BD123" s="50">
        <v>1.8919648913118901E-5</v>
      </c>
      <c r="BE123" s="50" t="s">
        <v>128</v>
      </c>
      <c r="BF123" s="50">
        <v>7.5328850563000004E-10</v>
      </c>
      <c r="BG123" s="50">
        <v>1.49288339717138E-9</v>
      </c>
      <c r="BH123" s="50" t="s">
        <v>128</v>
      </c>
      <c r="BI123" s="50"/>
      <c r="BJ123" s="50"/>
      <c r="BK123" s="50">
        <v>1.93376741826667E-7</v>
      </c>
      <c r="BL123" s="50">
        <v>1.1497145852398999E-6</v>
      </c>
      <c r="BM123" s="50" t="s">
        <v>128</v>
      </c>
      <c r="BN123" s="50">
        <v>5.2870579098333303E-9</v>
      </c>
      <c r="BO123" s="50">
        <v>3.1434015975881697E-8</v>
      </c>
      <c r="BP123" s="50" t="s">
        <v>128</v>
      </c>
      <c r="BQ123" s="50">
        <v>4.6453620410000003E-9</v>
      </c>
      <c r="BR123" s="50">
        <v>1.8412557242086399E-8</v>
      </c>
      <c r="BS123" s="50" t="s">
        <v>128</v>
      </c>
      <c r="BT123" s="50"/>
      <c r="BU123" s="50"/>
      <c r="BV123" s="50"/>
      <c r="BW123" s="50"/>
      <c r="BX123" s="50"/>
      <c r="BY123" s="50"/>
      <c r="BZ123" s="50"/>
      <c r="CA123" s="50"/>
      <c r="CB123" s="50"/>
      <c r="CC123" s="50">
        <v>7.7011409362229104E-4</v>
      </c>
      <c r="CD123" s="50">
        <v>4.5978120840169598E-3</v>
      </c>
      <c r="CE123" s="50" t="s">
        <v>128</v>
      </c>
      <c r="CF123" s="3" t="s">
        <v>132</v>
      </c>
      <c r="CG123" s="51" t="s">
        <v>159</v>
      </c>
      <c r="CH123" s="52">
        <v>33147</v>
      </c>
      <c r="CI123" s="51" t="s">
        <v>132</v>
      </c>
      <c r="CJ123" s="51" t="s">
        <v>159</v>
      </c>
      <c r="CK123" s="52">
        <v>33147</v>
      </c>
      <c r="CL123" s="51" t="s">
        <v>130</v>
      </c>
      <c r="CM123" s="51" t="s">
        <v>237</v>
      </c>
      <c r="CN123" s="52">
        <v>33147</v>
      </c>
      <c r="CO123" s="51" t="s">
        <v>130</v>
      </c>
      <c r="CP123" s="51" t="s">
        <v>186</v>
      </c>
      <c r="CQ123" s="52">
        <v>33147</v>
      </c>
    </row>
    <row r="124" spans="1:98">
      <c r="A124" s="3" t="s">
        <v>122</v>
      </c>
      <c r="B124" s="3">
        <v>207</v>
      </c>
      <c r="C124" s="3" t="s">
        <v>160</v>
      </c>
      <c r="D124" s="3" t="s">
        <v>161</v>
      </c>
      <c r="E124" s="3" t="s">
        <v>162</v>
      </c>
      <c r="F124" s="55">
        <v>1</v>
      </c>
      <c r="G124" s="3" t="s">
        <v>126</v>
      </c>
      <c r="H124" s="48">
        <v>660</v>
      </c>
      <c r="I124" s="48">
        <v>6144</v>
      </c>
      <c r="J124" s="48">
        <v>6146.6666666666697</v>
      </c>
      <c r="K124" s="48">
        <v>675</v>
      </c>
      <c r="L124" s="49">
        <v>1.02272727272727</v>
      </c>
      <c r="M124" s="3" t="s">
        <v>142</v>
      </c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63">
        <v>0.129409674566418</v>
      </c>
      <c r="AM124" s="63">
        <v>1.1783947434395501</v>
      </c>
      <c r="AN124" s="50" t="s">
        <v>128</v>
      </c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>
        <v>2.17E-6</v>
      </c>
      <c r="BD124" s="50">
        <v>1.9760395061728401E-5</v>
      </c>
      <c r="BE124" s="50" t="s">
        <v>129</v>
      </c>
      <c r="BF124" s="50"/>
      <c r="BG124" s="50"/>
      <c r="BH124" s="50"/>
      <c r="BI124" s="50">
        <v>8.6199999999999992E-3</v>
      </c>
      <c r="BJ124" s="50" t="s">
        <v>129</v>
      </c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>
        <v>3.6404657032077501E-4</v>
      </c>
      <c r="CD124" s="50">
        <v>3.3143481396726098E-3</v>
      </c>
      <c r="CE124" s="50" t="s">
        <v>128</v>
      </c>
      <c r="CF124" s="3" t="s">
        <v>152</v>
      </c>
      <c r="CG124" s="51" t="s">
        <v>153</v>
      </c>
      <c r="CH124" s="52">
        <v>39995</v>
      </c>
      <c r="CI124" s="51" t="s">
        <v>152</v>
      </c>
      <c r="CJ124" s="51" t="s">
        <v>163</v>
      </c>
      <c r="CK124" s="52">
        <v>39965</v>
      </c>
      <c r="CL124" s="51" t="s">
        <v>130</v>
      </c>
      <c r="CM124" s="51" t="s">
        <v>131</v>
      </c>
      <c r="CN124" s="52">
        <v>32203</v>
      </c>
      <c r="CO124" s="51" t="s">
        <v>132</v>
      </c>
      <c r="CP124" s="51" t="s">
        <v>164</v>
      </c>
      <c r="CQ124" s="52">
        <v>31747</v>
      </c>
      <c r="CR124" s="51" t="s">
        <v>132</v>
      </c>
      <c r="CS124" s="51" t="s">
        <v>133</v>
      </c>
      <c r="CT124" s="52">
        <v>31747</v>
      </c>
    </row>
    <row r="125" spans="1:98">
      <c r="A125" s="3" t="s">
        <v>122</v>
      </c>
      <c r="B125" s="3">
        <v>7504</v>
      </c>
      <c r="C125" s="3" t="s">
        <v>379</v>
      </c>
      <c r="D125" s="3" t="s">
        <v>380</v>
      </c>
      <c r="E125" s="3" t="s">
        <v>381</v>
      </c>
      <c r="F125" s="55">
        <v>1</v>
      </c>
      <c r="G125" s="3" t="s">
        <v>126</v>
      </c>
      <c r="H125" s="48">
        <v>88</v>
      </c>
      <c r="I125" s="48">
        <v>1100</v>
      </c>
      <c r="J125" s="48">
        <v>1013.27583333333</v>
      </c>
      <c r="K125" s="48">
        <v>90.631650602281795</v>
      </c>
      <c r="L125" s="49">
        <v>1.0299051204804801</v>
      </c>
      <c r="M125" s="3" t="s">
        <v>137</v>
      </c>
      <c r="N125" s="50">
        <v>1.9099999999999999E-6</v>
      </c>
      <c r="O125" s="50">
        <v>2.13724505462672E-5</v>
      </c>
      <c r="P125" s="50" t="s">
        <v>129</v>
      </c>
      <c r="Q125" s="50">
        <v>1.9800000000000001E-6</v>
      </c>
      <c r="R125" s="50">
        <v>2.2155734074140901E-5</v>
      </c>
      <c r="S125" s="50" t="s">
        <v>129</v>
      </c>
      <c r="T125" s="50">
        <v>2.2900000000000001E-6</v>
      </c>
      <c r="U125" s="50">
        <v>2.56245611261528E-5</v>
      </c>
      <c r="V125" s="50" t="s">
        <v>129</v>
      </c>
      <c r="W125" s="50">
        <v>2.1500000000000002E-6</v>
      </c>
      <c r="X125" s="50">
        <v>2.40579940704055E-5</v>
      </c>
      <c r="Y125" s="50" t="s">
        <v>129</v>
      </c>
      <c r="Z125" s="50">
        <v>2.6800000000000002E-6</v>
      </c>
      <c r="AA125" s="50">
        <v>2.9988569352877502E-5</v>
      </c>
      <c r="AB125" s="50" t="s">
        <v>129</v>
      </c>
      <c r="AC125" s="50">
        <v>2.8899999999999999E-6</v>
      </c>
      <c r="AD125" s="50">
        <v>3.2338419936498499E-5</v>
      </c>
      <c r="AE125" s="50" t="s">
        <v>129</v>
      </c>
      <c r="AF125" s="50">
        <v>2.26E-6</v>
      </c>
      <c r="AG125" s="50">
        <v>2.52888681856355E-5</v>
      </c>
      <c r="AH125" s="50" t="s">
        <v>129</v>
      </c>
      <c r="AI125" s="50">
        <v>3.4599999999999999E-6</v>
      </c>
      <c r="AJ125" s="50">
        <v>3.8716585806326997E-5</v>
      </c>
      <c r="AK125" s="50" t="s">
        <v>129</v>
      </c>
      <c r="AL125" s="63">
        <v>0.10706868378986199</v>
      </c>
      <c r="AM125" s="63">
        <v>1.18985115493215</v>
      </c>
      <c r="AN125" s="50" t="s">
        <v>128</v>
      </c>
      <c r="AO125" s="50">
        <v>2.1900000000000002E-6</v>
      </c>
      <c r="AP125" s="50">
        <v>2.4505584657761901E-5</v>
      </c>
      <c r="AQ125" s="50" t="s">
        <v>129</v>
      </c>
      <c r="AR125" s="50">
        <v>2.1500000000000002E-6</v>
      </c>
      <c r="AS125" s="50">
        <v>2.40579940704055E-5</v>
      </c>
      <c r="AT125" s="50" t="s">
        <v>129</v>
      </c>
      <c r="AU125" s="50">
        <v>1.4000000000000001E-7</v>
      </c>
      <c r="AV125" s="50" t="s">
        <v>129</v>
      </c>
      <c r="AW125" s="50">
        <v>2.5399999999999998E-6</v>
      </c>
      <c r="AX125" s="50">
        <v>2.8422002297130198E-5</v>
      </c>
      <c r="AY125" s="50" t="s">
        <v>129</v>
      </c>
      <c r="AZ125" s="50">
        <v>2.1500000000000002E-6</v>
      </c>
      <c r="BA125" s="50">
        <v>2.40579940704055E-5</v>
      </c>
      <c r="BB125" s="50" t="s">
        <v>129</v>
      </c>
      <c r="BC125" s="50">
        <v>2.6333333333333298E-4</v>
      </c>
      <c r="BD125" s="50">
        <v>2.9466380334295101E-3</v>
      </c>
      <c r="BE125" s="50" t="s">
        <v>128</v>
      </c>
      <c r="BF125" s="50">
        <v>2.1500000000000002E-6</v>
      </c>
      <c r="BG125" s="50">
        <v>2.40579940704055E-5</v>
      </c>
      <c r="BH125" s="50" t="s">
        <v>129</v>
      </c>
      <c r="BI125" s="50"/>
      <c r="BJ125" s="50"/>
      <c r="BK125" s="50">
        <v>2.1500000000000002E-6</v>
      </c>
      <c r="BL125" s="50">
        <v>2.40579940704055E-5</v>
      </c>
      <c r="BM125" s="50" t="s">
        <v>129</v>
      </c>
      <c r="BN125" s="50">
        <v>2.1500000000000002E-6</v>
      </c>
      <c r="BO125" s="50">
        <v>2.40579940704055E-5</v>
      </c>
      <c r="BP125" s="50" t="s">
        <v>129</v>
      </c>
      <c r="BQ125" s="50">
        <v>2.4399999999999999E-6</v>
      </c>
      <c r="BR125" s="50">
        <v>2.7303025828739202E-5</v>
      </c>
      <c r="BS125" s="50" t="s">
        <v>129</v>
      </c>
      <c r="BT125" s="50"/>
      <c r="BU125" s="50"/>
      <c r="BV125" s="50"/>
      <c r="BW125" s="50"/>
      <c r="BX125" s="50"/>
      <c r="BY125" s="50"/>
      <c r="BZ125" s="50"/>
      <c r="CA125" s="50"/>
      <c r="CB125" s="50"/>
      <c r="CC125" s="50">
        <v>2.11558490192277E-4</v>
      </c>
      <c r="CD125" s="50">
        <v>2.3437811663184899E-3</v>
      </c>
      <c r="CE125" s="50" t="s">
        <v>128</v>
      </c>
      <c r="CF125" s="3" t="s">
        <v>132</v>
      </c>
      <c r="CG125" s="51" t="s">
        <v>226</v>
      </c>
      <c r="CH125" s="52">
        <v>34943</v>
      </c>
      <c r="CI125" s="51" t="s">
        <v>130</v>
      </c>
      <c r="CJ125" s="51" t="s">
        <v>138</v>
      </c>
      <c r="CK125" s="52">
        <v>34943</v>
      </c>
    </row>
    <row r="126" spans="1:98">
      <c r="A126" s="3" t="s">
        <v>122</v>
      </c>
      <c r="B126" s="3">
        <v>6257</v>
      </c>
      <c r="C126" s="3" t="s">
        <v>361</v>
      </c>
      <c r="D126" s="3" t="s">
        <v>362</v>
      </c>
      <c r="E126" s="3" t="s">
        <v>273</v>
      </c>
      <c r="F126" s="55">
        <v>1</v>
      </c>
      <c r="G126" s="3" t="s">
        <v>126</v>
      </c>
      <c r="H126" s="48">
        <v>880</v>
      </c>
      <c r="I126" s="48">
        <v>9362.5</v>
      </c>
      <c r="J126" s="48">
        <v>8852.8876666666692</v>
      </c>
      <c r="K126" s="48">
        <v>875.19167116296205</v>
      </c>
      <c r="L126" s="49">
        <v>0.99453598995791204</v>
      </c>
      <c r="M126" s="3" t="s">
        <v>137</v>
      </c>
      <c r="N126" s="50">
        <v>4.9200000000000003E-5</v>
      </c>
      <c r="O126" s="50">
        <v>4.9746908224282199E-4</v>
      </c>
      <c r="P126" s="50" t="s">
        <v>129</v>
      </c>
      <c r="Q126" s="50">
        <v>4.9200000000000003E-5</v>
      </c>
      <c r="R126" s="50">
        <v>4.9746908224282199E-4</v>
      </c>
      <c r="S126" s="50" t="s">
        <v>129</v>
      </c>
      <c r="T126" s="50">
        <v>3.9400000000000002E-5</v>
      </c>
      <c r="U126" s="50">
        <v>3.9837971220258502E-4</v>
      </c>
      <c r="V126" s="50" t="s">
        <v>129</v>
      </c>
      <c r="W126" s="50">
        <v>3.9400000000000002E-5</v>
      </c>
      <c r="X126" s="50">
        <v>3.9837971220258502E-4</v>
      </c>
      <c r="Y126" s="50" t="s">
        <v>129</v>
      </c>
      <c r="Z126" s="50">
        <v>4.9200000000000003E-5</v>
      </c>
      <c r="AA126" s="50">
        <v>4.9746908224282199E-4</v>
      </c>
      <c r="AB126" s="50" t="s">
        <v>129</v>
      </c>
      <c r="AC126" s="50">
        <v>3.9400000000000002E-5</v>
      </c>
      <c r="AD126" s="50">
        <v>3.9837971220258502E-4</v>
      </c>
      <c r="AE126" s="50" t="s">
        <v>129</v>
      </c>
      <c r="AF126" s="50">
        <v>3.9400000000000002E-5</v>
      </c>
      <c r="AG126" s="50">
        <v>3.9837971220258502E-4</v>
      </c>
      <c r="AH126" s="50" t="s">
        <v>129</v>
      </c>
      <c r="AI126" s="50">
        <v>4.9200000000000003E-5</v>
      </c>
      <c r="AJ126" s="50">
        <v>4.9746908224282199E-4</v>
      </c>
      <c r="AK126" s="50" t="s">
        <v>129</v>
      </c>
      <c r="AL126" s="63">
        <v>0.117430521417418</v>
      </c>
      <c r="AM126" s="63">
        <v>1.19367799076213</v>
      </c>
      <c r="AN126" s="50" t="s">
        <v>128</v>
      </c>
      <c r="AO126" s="50">
        <v>3.9400000000000002E-5</v>
      </c>
      <c r="AP126" s="50">
        <v>3.9837971220258502E-4</v>
      </c>
      <c r="AQ126" s="50" t="s">
        <v>129</v>
      </c>
      <c r="AR126" s="50">
        <v>3.9400000000000002E-5</v>
      </c>
      <c r="AS126" s="50">
        <v>3.9837971220258502E-4</v>
      </c>
      <c r="AT126" s="50" t="s">
        <v>129</v>
      </c>
      <c r="AU126" s="50"/>
      <c r="AV126" s="50"/>
      <c r="AW126" s="50">
        <v>3.9400000000000002E-5</v>
      </c>
      <c r="AX126" s="50">
        <v>3.9837971220258502E-4</v>
      </c>
      <c r="AY126" s="50" t="s">
        <v>129</v>
      </c>
      <c r="AZ126" s="50">
        <v>3.9400000000000002E-5</v>
      </c>
      <c r="BA126" s="50">
        <v>3.9837971220258502E-4</v>
      </c>
      <c r="BB126" s="50" t="s">
        <v>129</v>
      </c>
      <c r="BC126" s="50"/>
      <c r="BD126" s="50"/>
      <c r="BE126" s="50"/>
      <c r="BF126" s="50">
        <v>4.9200000000000003E-5</v>
      </c>
      <c r="BG126" s="50">
        <v>4.9746908224282199E-4</v>
      </c>
      <c r="BH126" s="50" t="s">
        <v>129</v>
      </c>
      <c r="BI126" s="50">
        <v>2.9999999999999997E-4</v>
      </c>
      <c r="BJ126" s="50" t="s">
        <v>128</v>
      </c>
      <c r="BK126" s="50">
        <v>4.9200000000000003E-5</v>
      </c>
      <c r="BL126" s="50">
        <v>4.9746908224282199E-4</v>
      </c>
      <c r="BM126" s="50" t="s">
        <v>129</v>
      </c>
      <c r="BN126" s="50">
        <v>3.9400000000000002E-5</v>
      </c>
      <c r="BO126" s="50">
        <v>3.9837971220258502E-4</v>
      </c>
      <c r="BP126" s="50" t="s">
        <v>129</v>
      </c>
      <c r="BQ126" s="50">
        <v>4.9200000000000003E-5</v>
      </c>
      <c r="BR126" s="50">
        <v>4.9746908224282199E-4</v>
      </c>
      <c r="BS126" s="50" t="s">
        <v>129</v>
      </c>
      <c r="BT126" s="50"/>
      <c r="BU126" s="50"/>
      <c r="BV126" s="50"/>
      <c r="BW126" s="50"/>
      <c r="BX126" s="50"/>
      <c r="BY126" s="50"/>
      <c r="BZ126" s="50"/>
      <c r="CA126" s="50"/>
      <c r="CB126" s="50"/>
      <c r="CC126" s="50">
        <v>9.4697045576635098E-4</v>
      </c>
      <c r="CD126" s="50">
        <v>9.6091067446333195E-3</v>
      </c>
      <c r="CE126" s="50" t="s">
        <v>128</v>
      </c>
      <c r="CF126" s="3" t="s">
        <v>130</v>
      </c>
      <c r="CG126" s="51" t="s">
        <v>131</v>
      </c>
      <c r="CH126" s="52">
        <v>31778</v>
      </c>
      <c r="CI126" s="51" t="s">
        <v>170</v>
      </c>
      <c r="CJ126" s="51" t="s">
        <v>185</v>
      </c>
      <c r="CK126" s="52">
        <v>39845</v>
      </c>
      <c r="CL126" s="51" t="s">
        <v>130</v>
      </c>
      <c r="CM126" s="51" t="s">
        <v>186</v>
      </c>
      <c r="CN126" s="52">
        <v>39845</v>
      </c>
    </row>
    <row r="127" spans="1:98">
      <c r="A127" s="3" t="s">
        <v>122</v>
      </c>
      <c r="B127" s="3">
        <v>564</v>
      </c>
      <c r="C127" s="3" t="s">
        <v>180</v>
      </c>
      <c r="D127" s="3" t="s">
        <v>161</v>
      </c>
      <c r="E127" s="3" t="s">
        <v>181</v>
      </c>
      <c r="F127" s="55">
        <v>1</v>
      </c>
      <c r="G127" s="3" t="s">
        <v>126</v>
      </c>
      <c r="H127" s="48">
        <v>468</v>
      </c>
      <c r="I127" s="48">
        <v>4286</v>
      </c>
      <c r="J127" s="48">
        <v>4402.7805503333302</v>
      </c>
      <c r="K127" s="48">
        <v>415.71763448405198</v>
      </c>
      <c r="L127" s="49">
        <v>0.88828554376934099</v>
      </c>
      <c r="M127" s="3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63">
        <v>0.11911009906431901</v>
      </c>
      <c r="AM127" s="63">
        <v>1.2614707291874001</v>
      </c>
      <c r="AN127" s="50" t="s">
        <v>128</v>
      </c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>
        <v>6.99989263119514E-6</v>
      </c>
      <c r="BD127" s="50">
        <v>7.4134433025188195E-5</v>
      </c>
      <c r="BE127" s="50" t="s">
        <v>128</v>
      </c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3" t="s">
        <v>130</v>
      </c>
      <c r="CG127" s="51" t="s">
        <v>138</v>
      </c>
      <c r="CH127" s="52">
        <v>31898</v>
      </c>
      <c r="CI127" s="51" t="s">
        <v>132</v>
      </c>
      <c r="CJ127" s="51" t="s">
        <v>133</v>
      </c>
      <c r="CK127" s="52">
        <v>31898</v>
      </c>
    </row>
    <row r="128" spans="1:98">
      <c r="A128" s="3" t="s">
        <v>122</v>
      </c>
      <c r="B128" s="3">
        <v>10343</v>
      </c>
      <c r="C128" s="3" t="s">
        <v>403</v>
      </c>
      <c r="D128" s="3" t="s">
        <v>277</v>
      </c>
      <c r="E128" s="3" t="s">
        <v>404</v>
      </c>
      <c r="F128" s="55">
        <v>1</v>
      </c>
      <c r="G128" s="3" t="s">
        <v>177</v>
      </c>
      <c r="H128" s="48">
        <v>139913</v>
      </c>
      <c r="I128" s="48">
        <v>505</v>
      </c>
      <c r="J128" s="48">
        <v>686.66833333333398</v>
      </c>
      <c r="K128" s="48">
        <v>39.9934167263186</v>
      </c>
      <c r="L128" s="49">
        <v>2.8584489451529598E-4</v>
      </c>
      <c r="M128" s="3" t="s">
        <v>397</v>
      </c>
      <c r="N128" s="50">
        <v>1.9600000000000001E-7</v>
      </c>
      <c r="O128" s="50">
        <v>3.36523635669778E-6</v>
      </c>
      <c r="P128" s="50" t="s">
        <v>129</v>
      </c>
      <c r="Q128" s="50">
        <v>1.9600000000000001E-7</v>
      </c>
      <c r="R128" s="50">
        <v>3.36523635669778E-6</v>
      </c>
      <c r="S128" s="50" t="s">
        <v>129</v>
      </c>
      <c r="T128" s="50">
        <v>4.0499999999999999E-7</v>
      </c>
      <c r="U128" s="50">
        <v>6.9536771656255102E-6</v>
      </c>
      <c r="V128" s="50" t="s">
        <v>129</v>
      </c>
      <c r="W128" s="50">
        <v>1.9600000000000001E-7</v>
      </c>
      <c r="X128" s="50">
        <v>3.36523635669778E-6</v>
      </c>
      <c r="Y128" s="50" t="s">
        <v>129</v>
      </c>
      <c r="Z128" s="50">
        <v>1.9600000000000001E-7</v>
      </c>
      <c r="AA128" s="50">
        <v>3.36523635669778E-6</v>
      </c>
      <c r="AB128" s="50" t="s">
        <v>129</v>
      </c>
      <c r="AC128" s="50">
        <v>1.9600000000000001E-7</v>
      </c>
      <c r="AD128" s="50">
        <v>3.36523635669778E-6</v>
      </c>
      <c r="AE128" s="50" t="s">
        <v>129</v>
      </c>
      <c r="AF128" s="50"/>
      <c r="AG128" s="50"/>
      <c r="AH128" s="50"/>
      <c r="AI128" s="50">
        <v>1.9600000000000001E-7</v>
      </c>
      <c r="AJ128" s="50">
        <v>3.36523635669778E-6</v>
      </c>
      <c r="AK128" s="50" t="s">
        <v>129</v>
      </c>
      <c r="AL128" s="63">
        <v>7.7413665157162803E-2</v>
      </c>
      <c r="AM128" s="63">
        <v>1.3300467743622499</v>
      </c>
      <c r="AN128" s="50" t="s">
        <v>128</v>
      </c>
      <c r="AO128" s="50">
        <v>1.9600000000000001E-7</v>
      </c>
      <c r="AP128" s="50">
        <v>3.36523635669778E-6</v>
      </c>
      <c r="AQ128" s="50" t="s">
        <v>129</v>
      </c>
      <c r="AR128" s="50">
        <v>1.9600000000000001E-7</v>
      </c>
      <c r="AS128" s="50">
        <v>3.36523635669778E-6</v>
      </c>
      <c r="AT128" s="50" t="s">
        <v>129</v>
      </c>
      <c r="AU128" s="50">
        <v>8.7484480821000004E-6</v>
      </c>
      <c r="AV128" s="50" t="s">
        <v>129</v>
      </c>
      <c r="AW128" s="50">
        <v>1.9600000000000001E-7</v>
      </c>
      <c r="AX128" s="50">
        <v>3.36523635669778E-6</v>
      </c>
      <c r="AY128" s="50" t="s">
        <v>129</v>
      </c>
      <c r="AZ128" s="50">
        <v>1.9600000000000001E-7</v>
      </c>
      <c r="BA128" s="50">
        <v>3.36523635669778E-6</v>
      </c>
      <c r="BB128" s="50" t="s">
        <v>129</v>
      </c>
      <c r="BC128" s="50">
        <v>1.3512313593333299E-4</v>
      </c>
      <c r="BD128" s="50">
        <v>2.3200065799687201E-3</v>
      </c>
      <c r="BE128" s="50" t="s">
        <v>128</v>
      </c>
      <c r="BF128" s="50">
        <v>1.9600000000000001E-7</v>
      </c>
      <c r="BG128" s="50">
        <v>3.36523635669778E-6</v>
      </c>
      <c r="BH128" s="50" t="s">
        <v>129</v>
      </c>
      <c r="BI128" s="50">
        <v>3.7322830557999999E-3</v>
      </c>
      <c r="BJ128" s="50" t="s">
        <v>129</v>
      </c>
      <c r="BK128" s="50">
        <v>1.1598333333333299E-6</v>
      </c>
      <c r="BL128" s="50">
        <v>1.9913843372669899E-5</v>
      </c>
      <c r="BM128" s="50" t="s">
        <v>128</v>
      </c>
      <c r="BN128" s="50">
        <v>8.7199999999999997E-7</v>
      </c>
      <c r="BO128" s="50">
        <v>1.49718678726554E-5</v>
      </c>
      <c r="BP128" s="50" t="s">
        <v>129</v>
      </c>
      <c r="BQ128" s="50">
        <v>1.9600000000000001E-7</v>
      </c>
      <c r="BR128" s="50">
        <v>3.36523635669778E-6</v>
      </c>
      <c r="BS128" s="50" t="s">
        <v>129</v>
      </c>
      <c r="BT128" s="50"/>
      <c r="BU128" s="50"/>
      <c r="BV128" s="50"/>
      <c r="BW128" s="50"/>
      <c r="BX128" s="50"/>
      <c r="BY128" s="50"/>
      <c r="BZ128" s="50"/>
      <c r="CA128" s="50"/>
      <c r="CB128" s="50"/>
      <c r="CC128" s="50">
        <v>8.3338623465795201E-4</v>
      </c>
      <c r="CD128" s="50">
        <v>1.42516519791215E-2</v>
      </c>
      <c r="CE128" s="50" t="s">
        <v>128</v>
      </c>
      <c r="CF128" s="3" t="s">
        <v>130</v>
      </c>
      <c r="CG128" s="51" t="s">
        <v>237</v>
      </c>
      <c r="CH128" s="52">
        <v>32874</v>
      </c>
    </row>
    <row r="129" spans="1:146">
      <c r="A129" s="3" t="s">
        <v>122</v>
      </c>
      <c r="B129" s="3">
        <v>874</v>
      </c>
      <c r="C129" s="3" t="s">
        <v>200</v>
      </c>
      <c r="D129" s="3" t="s">
        <v>201</v>
      </c>
      <c r="E129" s="3" t="s">
        <v>202</v>
      </c>
      <c r="F129" s="55">
        <v>1</v>
      </c>
      <c r="G129" s="3" t="s">
        <v>126</v>
      </c>
      <c r="H129" s="48">
        <v>326</v>
      </c>
      <c r="I129" s="48">
        <v>3572.3780000000002</v>
      </c>
      <c r="J129" s="48">
        <v>3372.1563492063501</v>
      </c>
      <c r="K129" s="48">
        <v>325.87093057087299</v>
      </c>
      <c r="L129" s="49">
        <v>0.99960408150574598</v>
      </c>
      <c r="M129" s="3" t="s">
        <v>137</v>
      </c>
      <c r="N129" s="50">
        <v>2.57E-6</v>
      </c>
      <c r="O129" s="50">
        <v>2.6609420053208199E-5</v>
      </c>
      <c r="P129" s="50" t="s">
        <v>129</v>
      </c>
      <c r="Q129" s="50">
        <v>9.7199999999999997E-7</v>
      </c>
      <c r="R129" s="50">
        <v>1.00639518644818E-5</v>
      </c>
      <c r="S129" s="50" t="s">
        <v>129</v>
      </c>
      <c r="T129" s="50">
        <v>9.2299999999999999E-7</v>
      </c>
      <c r="U129" s="50">
        <v>9.5566127272806002E-6</v>
      </c>
      <c r="V129" s="50" t="s">
        <v>129</v>
      </c>
      <c r="W129" s="50">
        <v>5.5799999999999999E-7</v>
      </c>
      <c r="X129" s="50">
        <v>5.7774538481284699E-6</v>
      </c>
      <c r="Y129" s="50" t="s">
        <v>129</v>
      </c>
      <c r="Z129" s="50">
        <v>2.57E-6</v>
      </c>
      <c r="AA129" s="50">
        <v>2.6609420053208199E-5</v>
      </c>
      <c r="AB129" s="50" t="s">
        <v>129</v>
      </c>
      <c r="AC129" s="50">
        <v>1.9299999999999999E-7</v>
      </c>
      <c r="AD129" s="50">
        <v>1.9982949689763299E-6</v>
      </c>
      <c r="AE129" s="50" t="s">
        <v>129</v>
      </c>
      <c r="AF129" s="50">
        <v>1.2899999999999999E-6</v>
      </c>
      <c r="AG129" s="50">
        <v>1.33564793263185E-5</v>
      </c>
      <c r="AH129" s="50" t="s">
        <v>129</v>
      </c>
      <c r="AI129" s="50">
        <v>9.8700000000000004E-7</v>
      </c>
      <c r="AJ129" s="50">
        <v>1.02192597636251E-5</v>
      </c>
      <c r="AK129" s="50" t="s">
        <v>129</v>
      </c>
      <c r="AL129" s="63">
        <v>0.13136281663789101</v>
      </c>
      <c r="AM129" s="63">
        <v>1.3540625624343501</v>
      </c>
      <c r="AN129" s="50" t="s">
        <v>128</v>
      </c>
      <c r="AO129" s="50">
        <v>9.0800000000000003E-7</v>
      </c>
      <c r="AP129" s="50">
        <v>9.4013048281373602E-6</v>
      </c>
      <c r="AQ129" s="50" t="s">
        <v>129</v>
      </c>
      <c r="AR129" s="50">
        <v>1.2899999999999999E-6</v>
      </c>
      <c r="AS129" s="50">
        <v>1.33564793263185E-5</v>
      </c>
      <c r="AT129" s="50" t="s">
        <v>129</v>
      </c>
      <c r="AU129" s="50">
        <v>5.1599999999999997E-6</v>
      </c>
      <c r="AV129" s="50" t="s">
        <v>129</v>
      </c>
      <c r="AW129" s="50">
        <v>1.2899999999999999E-6</v>
      </c>
      <c r="AX129" s="50">
        <v>1.33564793263185E-5</v>
      </c>
      <c r="AY129" s="50" t="s">
        <v>129</v>
      </c>
      <c r="AZ129" s="50">
        <v>1.9299999999999999E-7</v>
      </c>
      <c r="BA129" s="50">
        <v>1.9982949689763299E-6</v>
      </c>
      <c r="BB129" s="50" t="s">
        <v>129</v>
      </c>
      <c r="BC129" s="50">
        <v>5.3155750171943397E-6</v>
      </c>
      <c r="BD129" s="50">
        <v>5.47924432050748E-5</v>
      </c>
      <c r="BE129" s="50" t="s">
        <v>128</v>
      </c>
      <c r="BF129" s="50">
        <v>1.7799999999999999E-6</v>
      </c>
      <c r="BG129" s="50">
        <v>1.8429870698330902E-5</v>
      </c>
      <c r="BH129" s="50" t="s">
        <v>129</v>
      </c>
      <c r="BI129" s="50">
        <v>1.0833333333333301E-6</v>
      </c>
      <c r="BJ129" s="50" t="s">
        <v>128</v>
      </c>
      <c r="BK129" s="50">
        <v>2.5399999999999998E-6</v>
      </c>
      <c r="BL129" s="50">
        <v>2.6298804254921702E-5</v>
      </c>
      <c r="BM129" s="50" t="s">
        <v>129</v>
      </c>
      <c r="BN129" s="50">
        <v>9.2299999999999999E-7</v>
      </c>
      <c r="BO129" s="50">
        <v>9.5566127272806002E-6</v>
      </c>
      <c r="BP129" s="50" t="s">
        <v>129</v>
      </c>
      <c r="BQ129" s="50">
        <v>1.7799999999999999E-6</v>
      </c>
      <c r="BR129" s="50">
        <v>1.8429870698330902E-5</v>
      </c>
      <c r="BS129" s="50" t="s">
        <v>129</v>
      </c>
      <c r="BT129" s="50"/>
      <c r="BU129" s="50"/>
      <c r="BV129" s="50"/>
      <c r="BW129" s="50"/>
      <c r="BX129" s="50"/>
      <c r="BY129" s="50"/>
      <c r="BZ129" s="50"/>
      <c r="CA129" s="50"/>
      <c r="CB129" s="50"/>
      <c r="CC129" s="50">
        <v>5.9774405200342701E-5</v>
      </c>
      <c r="CD129" s="50">
        <v>6.1759607292450095E-4</v>
      </c>
      <c r="CE129" s="50" t="s">
        <v>128</v>
      </c>
      <c r="CF129" s="3" t="s">
        <v>170</v>
      </c>
      <c r="CG129" s="51" t="s">
        <v>185</v>
      </c>
      <c r="CH129" s="52">
        <v>39995</v>
      </c>
      <c r="CI129" s="51" t="s">
        <v>130</v>
      </c>
      <c r="CJ129" s="51" t="s">
        <v>138</v>
      </c>
      <c r="CK129" s="52">
        <v>24167</v>
      </c>
    </row>
    <row r="130" spans="1:146">
      <c r="A130" s="3" t="s">
        <v>122</v>
      </c>
      <c r="B130" s="3">
        <v>6481</v>
      </c>
      <c r="C130" s="3" t="s">
        <v>363</v>
      </c>
      <c r="D130" s="3" t="s">
        <v>364</v>
      </c>
      <c r="E130" s="3" t="s">
        <v>365</v>
      </c>
      <c r="F130" s="55">
        <v>1</v>
      </c>
      <c r="G130" s="3" t="s">
        <v>126</v>
      </c>
      <c r="H130" s="48">
        <v>950</v>
      </c>
      <c r="I130" s="48">
        <v>8180</v>
      </c>
      <c r="J130" s="48">
        <v>8456.7333333333299</v>
      </c>
      <c r="K130" s="48">
        <v>949.95</v>
      </c>
      <c r="L130" s="49">
        <v>0.99994736842105303</v>
      </c>
      <c r="M130" s="56" t="s">
        <v>137</v>
      </c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63">
        <v>0.153816219382401</v>
      </c>
      <c r="AM130" s="63">
        <v>1.3692932630799699</v>
      </c>
      <c r="AN130" s="50" t="s">
        <v>128</v>
      </c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>
        <v>2.2684833541301999E-3</v>
      </c>
      <c r="BD130" s="50">
        <v>2.0194868810846998E-2</v>
      </c>
      <c r="BE130" s="50" t="s">
        <v>128</v>
      </c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>
        <v>5.5006551235833702E-3</v>
      </c>
      <c r="CD130" s="50">
        <v>4.8969523186890497E-2</v>
      </c>
      <c r="CE130" s="50" t="s">
        <v>128</v>
      </c>
      <c r="CF130" s="3" t="s">
        <v>130</v>
      </c>
      <c r="CG130" s="51" t="s">
        <v>237</v>
      </c>
      <c r="CH130" s="52">
        <v>31564</v>
      </c>
      <c r="CI130" s="51" t="s">
        <v>132</v>
      </c>
      <c r="CJ130" s="51" t="s">
        <v>133</v>
      </c>
      <c r="CK130" s="52">
        <v>31564</v>
      </c>
    </row>
    <row r="131" spans="1:146">
      <c r="A131" s="3" t="s">
        <v>122</v>
      </c>
      <c r="B131" s="3">
        <v>54755</v>
      </c>
      <c r="C131" s="3" t="s">
        <v>473</v>
      </c>
      <c r="D131" s="3" t="s">
        <v>261</v>
      </c>
      <c r="E131" s="3" t="s">
        <v>474</v>
      </c>
      <c r="F131" s="55">
        <v>1</v>
      </c>
      <c r="G131" s="3" t="s">
        <v>126</v>
      </c>
      <c r="H131" s="48">
        <v>50</v>
      </c>
      <c r="I131" s="48">
        <v>560</v>
      </c>
      <c r="J131" s="48">
        <v>475.78666666666697</v>
      </c>
      <c r="K131" s="48">
        <v>44.924543779667601</v>
      </c>
      <c r="L131" s="49">
        <v>0.89849087559335095</v>
      </c>
      <c r="M131" s="3" t="s">
        <v>142</v>
      </c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63">
        <v>0.13265257922650101</v>
      </c>
      <c r="AM131" s="63">
        <v>1.4048963703328201</v>
      </c>
      <c r="AN131" s="50" t="s">
        <v>128</v>
      </c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>
        <v>6.19E-6</v>
      </c>
      <c r="BD131" s="50">
        <v>6.5557025600771905E-5</v>
      </c>
      <c r="BE131" s="50" t="s">
        <v>128</v>
      </c>
      <c r="BF131" s="50"/>
      <c r="BG131" s="50"/>
      <c r="BH131" s="50"/>
      <c r="BI131" s="50">
        <v>4.5199999999999998E-4</v>
      </c>
      <c r="BJ131" s="50" t="s">
        <v>129</v>
      </c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>
        <v>6.7528885542669304E-4</v>
      </c>
      <c r="CD131" s="50">
        <v>7.1518463300684499E-3</v>
      </c>
      <c r="CE131" s="50" t="s">
        <v>128</v>
      </c>
      <c r="CF131" s="3" t="s">
        <v>152</v>
      </c>
      <c r="CG131" s="51" t="s">
        <v>178</v>
      </c>
      <c r="CH131" s="52">
        <v>34851</v>
      </c>
      <c r="CI131" s="51" t="s">
        <v>132</v>
      </c>
      <c r="CJ131" s="51" t="s">
        <v>159</v>
      </c>
      <c r="CK131" s="52">
        <v>34851</v>
      </c>
      <c r="CL131" s="51" t="s">
        <v>130</v>
      </c>
      <c r="CM131" s="51" t="s">
        <v>186</v>
      </c>
      <c r="CN131" s="52">
        <v>34851</v>
      </c>
    </row>
    <row r="132" spans="1:146">
      <c r="A132" s="3" t="s">
        <v>122</v>
      </c>
      <c r="B132" s="3">
        <v>2161</v>
      </c>
      <c r="C132" s="3" t="s">
        <v>251</v>
      </c>
      <c r="D132" s="3" t="s">
        <v>247</v>
      </c>
      <c r="E132" s="3" t="s">
        <v>252</v>
      </c>
      <c r="F132" s="55">
        <v>1</v>
      </c>
      <c r="G132" s="3" t="s">
        <v>126</v>
      </c>
      <c r="H132" s="48">
        <v>60</v>
      </c>
      <c r="I132" s="48">
        <v>600</v>
      </c>
      <c r="J132" s="48">
        <v>540</v>
      </c>
      <c r="K132" s="48">
        <v>56.6</v>
      </c>
      <c r="L132" s="49">
        <v>0.94333333333333302</v>
      </c>
      <c r="M132" s="3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63">
        <v>0.14803583189094999</v>
      </c>
      <c r="AM132" s="63">
        <v>1.41235599330588</v>
      </c>
      <c r="AN132" s="50" t="s">
        <v>128</v>
      </c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>
        <v>1.2667173831458299E-4</v>
      </c>
      <c r="CD132" s="50">
        <v>1.20852895211793E-3</v>
      </c>
      <c r="CE132" s="50" t="s">
        <v>128</v>
      </c>
      <c r="CF132" s="3" t="s">
        <v>130</v>
      </c>
      <c r="CG132" s="51" t="s">
        <v>138</v>
      </c>
      <c r="CH132" s="52">
        <v>27973</v>
      </c>
    </row>
    <row r="133" spans="1:146">
      <c r="A133" s="3" t="s">
        <v>122</v>
      </c>
      <c r="B133" s="3">
        <v>6179</v>
      </c>
      <c r="C133" s="3" t="s">
        <v>358</v>
      </c>
      <c r="D133" s="3" t="s">
        <v>147</v>
      </c>
      <c r="E133" s="3" t="s">
        <v>174</v>
      </c>
      <c r="F133" s="55">
        <v>1</v>
      </c>
      <c r="G133" s="3" t="s">
        <v>126</v>
      </c>
      <c r="H133" s="48">
        <v>470</v>
      </c>
      <c r="I133" s="48">
        <v>4660</v>
      </c>
      <c r="J133" s="48">
        <v>4549.9933333333302</v>
      </c>
      <c r="K133" s="48">
        <v>437.15414526080298</v>
      </c>
      <c r="L133" s="49">
        <v>0.93011520268255998</v>
      </c>
      <c r="M133" s="3" t="s">
        <v>137</v>
      </c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63">
        <v>0.137333333333333</v>
      </c>
      <c r="AM133" s="63">
        <v>1.4148466809562299</v>
      </c>
      <c r="AN133" s="50" t="s">
        <v>128</v>
      </c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>
        <v>6.8566666666666702E-5</v>
      </c>
      <c r="BD133" s="50">
        <v>7.0639311231237201E-4</v>
      </c>
      <c r="BE133" s="50" t="s">
        <v>128</v>
      </c>
      <c r="BF133" s="50"/>
      <c r="BG133" s="50"/>
      <c r="BH133" s="50"/>
      <c r="BI133" s="50">
        <v>5.58833333333333E-5</v>
      </c>
      <c r="BJ133" s="50" t="s">
        <v>128</v>
      </c>
      <c r="BK133" s="50"/>
      <c r="BL133" s="50"/>
      <c r="BM133" s="50"/>
      <c r="BN133" s="50"/>
      <c r="BO133" s="50"/>
      <c r="BP133" s="50"/>
      <c r="BQ133" s="50"/>
      <c r="BR133" s="50"/>
      <c r="BS133" s="50"/>
      <c r="BT133" s="50">
        <v>1.46147513572061E-4</v>
      </c>
      <c r="BU133" s="50">
        <v>1.58832867449902E-3</v>
      </c>
      <c r="BV133" s="50" t="s">
        <v>128</v>
      </c>
      <c r="BW133" s="50"/>
      <c r="BX133" s="50"/>
      <c r="BY133" s="50"/>
      <c r="BZ133" s="50"/>
      <c r="CA133" s="50"/>
      <c r="CB133" s="50"/>
      <c r="CC133" s="50"/>
      <c r="CD133" s="50"/>
      <c r="CE133" s="50"/>
      <c r="CF133" s="3" t="s">
        <v>130</v>
      </c>
      <c r="CG133" s="51" t="s">
        <v>138</v>
      </c>
      <c r="CH133" s="52">
        <v>32234</v>
      </c>
      <c r="CI133" s="51" t="s">
        <v>132</v>
      </c>
      <c r="CJ133" s="51" t="s">
        <v>133</v>
      </c>
      <c r="CK133" s="52">
        <v>32234</v>
      </c>
    </row>
    <row r="134" spans="1:146">
      <c r="A134" s="3" t="s">
        <v>122</v>
      </c>
      <c r="B134" s="3">
        <v>54035</v>
      </c>
      <c r="C134" s="3" t="s">
        <v>460</v>
      </c>
      <c r="D134" s="3" t="s">
        <v>261</v>
      </c>
      <c r="E134" s="3" t="s">
        <v>461</v>
      </c>
      <c r="F134" s="55">
        <v>1</v>
      </c>
      <c r="G134" s="3" t="s">
        <v>126</v>
      </c>
      <c r="H134" s="48">
        <v>182</v>
      </c>
      <c r="I134" s="48">
        <v>1700</v>
      </c>
      <c r="J134" s="48">
        <v>1560.6955555555601</v>
      </c>
      <c r="K134" s="48">
        <v>147.36338935998199</v>
      </c>
      <c r="L134" s="49">
        <v>0.80968895252737505</v>
      </c>
      <c r="M134" s="3" t="s">
        <v>142</v>
      </c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63">
        <v>0.13702498512519901</v>
      </c>
      <c r="AM134" s="63">
        <v>1.45120362807723</v>
      </c>
      <c r="AN134" s="50" t="s">
        <v>128</v>
      </c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>
        <v>5.3316666666666701E-6</v>
      </c>
      <c r="BD134" s="50">
        <v>5.6466592594741403E-5</v>
      </c>
      <c r="BE134" s="50" t="s">
        <v>128</v>
      </c>
      <c r="BF134" s="50"/>
      <c r="BG134" s="50"/>
      <c r="BH134" s="50"/>
      <c r="BI134" s="50">
        <v>4.6799999999999999E-4</v>
      </c>
      <c r="BJ134" s="50" t="s">
        <v>129</v>
      </c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3" t="s">
        <v>132</v>
      </c>
      <c r="CG134" s="51" t="s">
        <v>159</v>
      </c>
      <c r="CH134" s="52">
        <v>34455</v>
      </c>
      <c r="CI134" s="51" t="s">
        <v>130</v>
      </c>
      <c r="CJ134" s="51" t="s">
        <v>237</v>
      </c>
      <c r="CK134" s="52">
        <v>34455</v>
      </c>
    </row>
    <row r="135" spans="1:146">
      <c r="A135" s="3" t="s">
        <v>122</v>
      </c>
      <c r="B135" s="3">
        <v>50039</v>
      </c>
      <c r="C135" s="3" t="s">
        <v>443</v>
      </c>
      <c r="D135" s="3" t="s">
        <v>277</v>
      </c>
      <c r="E135" s="3" t="s">
        <v>125</v>
      </c>
      <c r="F135" s="55">
        <v>1</v>
      </c>
      <c r="G135" s="3" t="s">
        <v>177</v>
      </c>
      <c r="H135" s="48">
        <v>58</v>
      </c>
      <c r="I135" s="48">
        <v>825</v>
      </c>
      <c r="J135" s="48">
        <v>695.48417871548304</v>
      </c>
      <c r="K135" s="48">
        <v>65.668736901909497</v>
      </c>
      <c r="L135" s="49">
        <v>1.13221960175706</v>
      </c>
      <c r="M135" s="3" t="s">
        <v>397</v>
      </c>
      <c r="N135" s="50">
        <v>1.5699999999999999E-7</v>
      </c>
      <c r="O135" s="50">
        <v>1.6627549304234599E-6</v>
      </c>
      <c r="P135" s="50" t="s">
        <v>129</v>
      </c>
      <c r="Q135" s="50">
        <v>1.5699999999999999E-7</v>
      </c>
      <c r="R135" s="50">
        <v>1.6627549304234599E-6</v>
      </c>
      <c r="S135" s="50" t="s">
        <v>129</v>
      </c>
      <c r="T135" s="50">
        <v>1.5699999999999999E-7</v>
      </c>
      <c r="U135" s="50">
        <v>1.6627549304234599E-6</v>
      </c>
      <c r="V135" s="50" t="s">
        <v>129</v>
      </c>
      <c r="W135" s="50">
        <v>1.5699999999999999E-7</v>
      </c>
      <c r="X135" s="50">
        <v>1.6627549304234599E-6</v>
      </c>
      <c r="Y135" s="50" t="s">
        <v>129</v>
      </c>
      <c r="Z135" s="50">
        <v>1.5699999999999999E-7</v>
      </c>
      <c r="AA135" s="50">
        <v>1.6627549304234599E-6</v>
      </c>
      <c r="AB135" s="50" t="s">
        <v>129</v>
      </c>
      <c r="AC135" s="50">
        <v>1.5699999999999999E-7</v>
      </c>
      <c r="AD135" s="50">
        <v>1.6627549304234599E-6</v>
      </c>
      <c r="AE135" s="50" t="s">
        <v>129</v>
      </c>
      <c r="AF135" s="50">
        <v>1.5699999999999999E-7</v>
      </c>
      <c r="AG135" s="50">
        <v>1.6627549304234599E-6</v>
      </c>
      <c r="AH135" s="50" t="s">
        <v>129</v>
      </c>
      <c r="AI135" s="50">
        <v>1.5699999999999999E-7</v>
      </c>
      <c r="AJ135" s="50">
        <v>1.6627549304234599E-6</v>
      </c>
      <c r="AK135" s="50" t="s">
        <v>129</v>
      </c>
      <c r="AL135" s="63">
        <v>0.141683329356801</v>
      </c>
      <c r="AM135" s="63">
        <v>1.50053920029829</v>
      </c>
      <c r="AN135" s="50" t="s">
        <v>128</v>
      </c>
      <c r="AO135" s="50">
        <v>1.5699999999999999E-7</v>
      </c>
      <c r="AP135" s="50">
        <v>1.6627549304234599E-6</v>
      </c>
      <c r="AQ135" s="50" t="s">
        <v>129</v>
      </c>
      <c r="AR135" s="50">
        <v>1.5699999999999999E-7</v>
      </c>
      <c r="AS135" s="50">
        <v>1.6627549304234599E-6</v>
      </c>
      <c r="AT135" s="50" t="s">
        <v>129</v>
      </c>
      <c r="AU135" s="50">
        <v>1.47E-5</v>
      </c>
      <c r="AV135" s="50" t="s">
        <v>129</v>
      </c>
      <c r="AW135" s="50">
        <v>1.5699999999999999E-7</v>
      </c>
      <c r="AX135" s="50">
        <v>1.6627549304234599E-6</v>
      </c>
      <c r="AY135" s="50" t="s">
        <v>129</v>
      </c>
      <c r="AZ135" s="50">
        <v>1.5699999999999999E-7</v>
      </c>
      <c r="BA135" s="50">
        <v>1.6627549304234599E-6</v>
      </c>
      <c r="BB135" s="50" t="s">
        <v>129</v>
      </c>
      <c r="BC135" s="50">
        <v>8.9500000000000007E-6</v>
      </c>
      <c r="BD135" s="50">
        <v>9.4787621829872207E-5</v>
      </c>
      <c r="BE135" s="50" t="s">
        <v>129</v>
      </c>
      <c r="BF135" s="50">
        <v>1.5699999999999999E-7</v>
      </c>
      <c r="BG135" s="50">
        <v>1.6627549304234599E-6</v>
      </c>
      <c r="BH135" s="50" t="s">
        <v>129</v>
      </c>
      <c r="BI135" s="50">
        <v>0.9</v>
      </c>
      <c r="BJ135" s="50" t="s">
        <v>128</v>
      </c>
      <c r="BK135" s="50">
        <v>1.1999999999999999E-6</v>
      </c>
      <c r="BL135" s="50">
        <v>1.2708954882217501E-5</v>
      </c>
      <c r="BM135" s="50" t="s">
        <v>129</v>
      </c>
      <c r="BN135" s="50">
        <v>1.5699999999999999E-7</v>
      </c>
      <c r="BO135" s="50">
        <v>1.6627549304234599E-6</v>
      </c>
      <c r="BP135" s="50" t="s">
        <v>129</v>
      </c>
      <c r="BQ135" s="50">
        <v>1.5699999999999999E-7</v>
      </c>
      <c r="BR135" s="50">
        <v>1.6627549304234599E-6</v>
      </c>
      <c r="BS135" s="50" t="s">
        <v>129</v>
      </c>
      <c r="BT135" s="50"/>
      <c r="BU135" s="50"/>
      <c r="BV135" s="50"/>
      <c r="BW135" s="50"/>
      <c r="BX135" s="50"/>
      <c r="BY135" s="50"/>
      <c r="BZ135" s="50">
        <v>2.7657301163918599E-4</v>
      </c>
      <c r="CA135" s="50">
        <v>2.9291282721345302E-3</v>
      </c>
      <c r="CB135" s="50" t="s">
        <v>128</v>
      </c>
      <c r="CC135" s="50"/>
      <c r="CD135" s="50"/>
      <c r="CE135" s="50"/>
      <c r="CF135" s="3" t="s">
        <v>130</v>
      </c>
      <c r="CG135" s="3" t="s">
        <v>208</v>
      </c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125"/>
      <c r="DQ135" s="125"/>
      <c r="DR135" s="125"/>
      <c r="DS135" s="125"/>
      <c r="DT135" s="125"/>
      <c r="DU135" s="125"/>
      <c r="DV135" s="125"/>
      <c r="DW135" s="125"/>
      <c r="DX135" s="125"/>
      <c r="DY135" s="125"/>
      <c r="DZ135" s="125"/>
      <c r="EA135" s="125"/>
      <c r="EB135" s="125"/>
      <c r="EC135" s="125"/>
      <c r="ED135" s="125"/>
      <c r="EE135" s="125"/>
      <c r="EF135" s="125"/>
      <c r="EG135" s="125"/>
      <c r="EH135" s="125"/>
      <c r="EI135" s="125"/>
      <c r="EJ135" s="125"/>
      <c r="EK135" s="125"/>
      <c r="EL135" s="125"/>
      <c r="EM135" s="125"/>
      <c r="EN135" s="125"/>
      <c r="EO135" s="125"/>
      <c r="EP135" s="125"/>
    </row>
    <row r="136" spans="1:146">
      <c r="A136" s="3" t="s">
        <v>122</v>
      </c>
      <c r="B136" s="3">
        <v>10771</v>
      </c>
      <c r="C136" s="3" t="s">
        <v>436</v>
      </c>
      <c r="D136" s="3" t="s">
        <v>303</v>
      </c>
      <c r="E136" s="3" t="s">
        <v>437</v>
      </c>
      <c r="F136" s="55">
        <v>2</v>
      </c>
      <c r="G136" s="3" t="s">
        <v>126</v>
      </c>
      <c r="H136" s="48">
        <v>136</v>
      </c>
      <c r="I136" s="48">
        <v>855</v>
      </c>
      <c r="J136" s="48">
        <v>769.65119200183301</v>
      </c>
      <c r="K136" s="48">
        <v>68.073526112612797</v>
      </c>
      <c r="L136" s="49">
        <v>0.50054063318097697</v>
      </c>
      <c r="M136" s="3" t="s">
        <v>142</v>
      </c>
      <c r="N136" s="50">
        <v>8.4478998622999996E-9</v>
      </c>
      <c r="O136" s="50">
        <v>9.5521318099162294E-8</v>
      </c>
      <c r="P136" s="50" t="s">
        <v>128</v>
      </c>
      <c r="Q136" s="50">
        <v>1.0552261174633301E-9</v>
      </c>
      <c r="R136" s="50">
        <v>1.19315559222688E-8</v>
      </c>
      <c r="S136" s="50" t="s">
        <v>128</v>
      </c>
      <c r="T136" s="50">
        <v>1.5846910280666699E-9</v>
      </c>
      <c r="U136" s="50">
        <v>1.79182729729508E-8</v>
      </c>
      <c r="V136" s="50" t="s">
        <v>128</v>
      </c>
      <c r="W136" s="50">
        <v>1.9964775137999999E-8</v>
      </c>
      <c r="X136" s="50">
        <v>2.2574387336735499E-7</v>
      </c>
      <c r="Y136" s="50" t="s">
        <v>128</v>
      </c>
      <c r="Z136" s="50">
        <v>8.9288137078000001E-10</v>
      </c>
      <c r="AA136" s="50">
        <v>1.0095906300181E-8</v>
      </c>
      <c r="AB136" s="50" t="s">
        <v>129</v>
      </c>
      <c r="AC136" s="50">
        <v>1.7539908943433301E-9</v>
      </c>
      <c r="AD136" s="50">
        <v>1.9832564885065901E-8</v>
      </c>
      <c r="AE136" s="50" t="s">
        <v>128</v>
      </c>
      <c r="AF136" s="50">
        <v>2.7407038147666701E-9</v>
      </c>
      <c r="AG136" s="50">
        <v>3.0989434672896201E-8</v>
      </c>
      <c r="AH136" s="50" t="s">
        <v>128</v>
      </c>
      <c r="AI136" s="50">
        <v>1.12415954505833E-9</v>
      </c>
      <c r="AJ136" s="50">
        <v>1.2710993649076201E-8</v>
      </c>
      <c r="AK136" s="50" t="s">
        <v>128</v>
      </c>
      <c r="AL136" s="63">
        <v>0.140081113141001</v>
      </c>
      <c r="AM136" s="63">
        <v>1.58243567178456</v>
      </c>
      <c r="AN136" s="50" t="s">
        <v>128</v>
      </c>
      <c r="AO136" s="50">
        <v>2.1101244630333302E-9</v>
      </c>
      <c r="AP136" s="50">
        <v>2.3859405692263301E-8</v>
      </c>
      <c r="AQ136" s="50" t="s">
        <v>128</v>
      </c>
      <c r="AR136" s="50">
        <v>1.5306537785E-9</v>
      </c>
      <c r="AS136" s="50">
        <v>1.73072679433935E-8</v>
      </c>
      <c r="AT136" s="50" t="s">
        <v>129</v>
      </c>
      <c r="AU136" s="50">
        <v>3.0024894666000002E-6</v>
      </c>
      <c r="AV136" s="50" t="s">
        <v>129</v>
      </c>
      <c r="AW136" s="50">
        <v>9.2697425050666701E-9</v>
      </c>
      <c r="AX136" s="50">
        <v>1.0481398181283899E-7</v>
      </c>
      <c r="AY136" s="50" t="s">
        <v>128</v>
      </c>
      <c r="AZ136" s="50">
        <v>6.7215177576666696E-9</v>
      </c>
      <c r="BA136" s="50">
        <v>7.60009287875772E-8</v>
      </c>
      <c r="BB136" s="50" t="s">
        <v>128</v>
      </c>
      <c r="BC136" s="50">
        <v>3.3146769222668498E-6</v>
      </c>
      <c r="BD136" s="50">
        <v>3.7461542985144097E-5</v>
      </c>
      <c r="BE136" s="50" t="s">
        <v>128</v>
      </c>
      <c r="BF136" s="50">
        <v>1.8564268778E-9</v>
      </c>
      <c r="BG136" s="50">
        <v>2.0990819637141099E-8</v>
      </c>
      <c r="BH136" s="50" t="s">
        <v>129</v>
      </c>
      <c r="BI136" s="50">
        <v>2.6233333333333301E-4</v>
      </c>
      <c r="BJ136" s="50" t="s">
        <v>128</v>
      </c>
      <c r="BK136" s="50">
        <v>1.5463573485333299E-7</v>
      </c>
      <c r="BL136" s="50">
        <v>1.7484829909432E-6</v>
      </c>
      <c r="BM136" s="50" t="s">
        <v>128</v>
      </c>
      <c r="BN136" s="50">
        <v>2.5251938344333299E-8</v>
      </c>
      <c r="BO136" s="50">
        <v>2.8552639999603298E-7</v>
      </c>
      <c r="BP136" s="50" t="s">
        <v>128</v>
      </c>
      <c r="BQ136" s="50">
        <v>1.9257211801433299E-8</v>
      </c>
      <c r="BR136" s="50">
        <v>2.1774337813787101E-7</v>
      </c>
      <c r="BS136" s="50" t="s">
        <v>128</v>
      </c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3" t="s">
        <v>152</v>
      </c>
      <c r="CG136" s="51" t="s">
        <v>178</v>
      </c>
      <c r="CH136" s="52">
        <v>33695</v>
      </c>
      <c r="CI136" s="51" t="s">
        <v>152</v>
      </c>
      <c r="CJ136" s="51" t="s">
        <v>178</v>
      </c>
      <c r="CK136" s="52">
        <v>33695</v>
      </c>
      <c r="CL136" s="51" t="s">
        <v>130</v>
      </c>
      <c r="CM136" s="51" t="s">
        <v>236</v>
      </c>
      <c r="CN136" s="52">
        <v>33695</v>
      </c>
      <c r="CO136" s="51" t="s">
        <v>130</v>
      </c>
      <c r="CP136" s="51" t="s">
        <v>236</v>
      </c>
      <c r="CQ136" s="52">
        <v>33695</v>
      </c>
      <c r="CR136" s="51" t="s">
        <v>132</v>
      </c>
      <c r="CS136" s="51" t="s">
        <v>159</v>
      </c>
      <c r="CT136" s="52">
        <v>33695</v>
      </c>
      <c r="CU136" s="51" t="s">
        <v>132</v>
      </c>
      <c r="CV136" s="51" t="s">
        <v>159</v>
      </c>
      <c r="CW136" s="52">
        <v>33695</v>
      </c>
      <c r="CX136" s="51" t="s">
        <v>130</v>
      </c>
      <c r="CY136" s="51" t="s">
        <v>186</v>
      </c>
      <c r="CZ136" s="52">
        <v>33695</v>
      </c>
      <c r="DA136" s="51" t="s">
        <v>130</v>
      </c>
      <c r="DB136" s="51" t="s">
        <v>186</v>
      </c>
      <c r="DC136" s="52">
        <v>33695</v>
      </c>
    </row>
    <row r="137" spans="1:146">
      <c r="A137" s="3" t="s">
        <v>122</v>
      </c>
      <c r="B137" s="3">
        <v>10771</v>
      </c>
      <c r="C137" s="3" t="s">
        <v>436</v>
      </c>
      <c r="D137" s="3" t="s">
        <v>303</v>
      </c>
      <c r="E137" s="3" t="s">
        <v>437</v>
      </c>
      <c r="F137" s="126" t="s">
        <v>561</v>
      </c>
      <c r="G137" s="3" t="s">
        <v>126</v>
      </c>
      <c r="H137" s="48">
        <v>136</v>
      </c>
      <c r="I137" s="48">
        <v>855</v>
      </c>
      <c r="J137" s="48">
        <v>769.65119200183301</v>
      </c>
      <c r="K137" s="48">
        <v>68.073526112612797</v>
      </c>
      <c r="L137" s="49">
        <v>0.50054063318097697</v>
      </c>
      <c r="M137" s="3" t="s">
        <v>142</v>
      </c>
      <c r="N137" s="50">
        <v>8.4478998622999996E-9</v>
      </c>
      <c r="O137" s="50">
        <v>9.5521318099162294E-8</v>
      </c>
      <c r="P137" s="50" t="s">
        <v>128</v>
      </c>
      <c r="Q137" s="50">
        <v>1.0552261174633301E-9</v>
      </c>
      <c r="R137" s="50">
        <v>1.19315559222688E-8</v>
      </c>
      <c r="S137" s="50" t="s">
        <v>128</v>
      </c>
      <c r="T137" s="50">
        <v>1.5846910280666699E-9</v>
      </c>
      <c r="U137" s="50">
        <v>1.79182729729508E-8</v>
      </c>
      <c r="V137" s="50" t="s">
        <v>128</v>
      </c>
      <c r="W137" s="50">
        <v>1.9964775137999999E-8</v>
      </c>
      <c r="X137" s="50">
        <v>2.2574387336735499E-7</v>
      </c>
      <c r="Y137" s="50" t="s">
        <v>128</v>
      </c>
      <c r="Z137" s="50">
        <v>8.9288137078000001E-10</v>
      </c>
      <c r="AA137" s="50">
        <v>1.0095906300181E-8</v>
      </c>
      <c r="AB137" s="50" t="s">
        <v>129</v>
      </c>
      <c r="AC137" s="50">
        <v>1.7539908943433301E-9</v>
      </c>
      <c r="AD137" s="50">
        <v>1.9832564885065901E-8</v>
      </c>
      <c r="AE137" s="50" t="s">
        <v>128</v>
      </c>
      <c r="AF137" s="50">
        <v>2.7407038147666701E-9</v>
      </c>
      <c r="AG137" s="50">
        <v>3.0989434672896201E-8</v>
      </c>
      <c r="AH137" s="50" t="s">
        <v>128</v>
      </c>
      <c r="AI137" s="50">
        <v>1.12415954505833E-9</v>
      </c>
      <c r="AJ137" s="50">
        <v>1.2710993649076201E-8</v>
      </c>
      <c r="AK137" s="50" t="s">
        <v>128</v>
      </c>
      <c r="AL137" s="63">
        <v>0.140081113141001</v>
      </c>
      <c r="AM137" s="63">
        <v>1.58243567178456</v>
      </c>
      <c r="AN137" s="50" t="s">
        <v>128</v>
      </c>
      <c r="AO137" s="50">
        <v>2.1101244630333302E-9</v>
      </c>
      <c r="AP137" s="50">
        <v>2.3859405692263301E-8</v>
      </c>
      <c r="AQ137" s="50" t="s">
        <v>128</v>
      </c>
      <c r="AR137" s="50">
        <v>1.5306537785E-9</v>
      </c>
      <c r="AS137" s="50">
        <v>1.73072679433935E-8</v>
      </c>
      <c r="AT137" s="50" t="s">
        <v>129</v>
      </c>
      <c r="AU137" s="50">
        <v>3.0024894666000002E-6</v>
      </c>
      <c r="AV137" s="50" t="s">
        <v>129</v>
      </c>
      <c r="AW137" s="50">
        <v>9.2697425050666701E-9</v>
      </c>
      <c r="AX137" s="50">
        <v>1.0481398181283899E-7</v>
      </c>
      <c r="AY137" s="50" t="s">
        <v>128</v>
      </c>
      <c r="AZ137" s="50">
        <v>6.7215177576666696E-9</v>
      </c>
      <c r="BA137" s="50">
        <v>7.60009287875772E-8</v>
      </c>
      <c r="BB137" s="50" t="s">
        <v>128</v>
      </c>
      <c r="BC137" s="50">
        <v>3.3146769222668498E-6</v>
      </c>
      <c r="BD137" s="50">
        <v>3.7461542985144097E-5</v>
      </c>
      <c r="BE137" s="50" t="s">
        <v>128</v>
      </c>
      <c r="BF137" s="50">
        <v>1.8564268778E-9</v>
      </c>
      <c r="BG137" s="50">
        <v>2.0990819637141099E-8</v>
      </c>
      <c r="BH137" s="50" t="s">
        <v>129</v>
      </c>
      <c r="BI137" s="50">
        <v>2.6233333333333301E-4</v>
      </c>
      <c r="BJ137" s="50" t="s">
        <v>128</v>
      </c>
      <c r="BK137" s="50">
        <v>1.5463573485333299E-7</v>
      </c>
      <c r="BL137" s="50">
        <v>1.7484829909432E-6</v>
      </c>
      <c r="BM137" s="50" t="s">
        <v>128</v>
      </c>
      <c r="BN137" s="50">
        <v>2.5251938344333299E-8</v>
      </c>
      <c r="BO137" s="50">
        <v>2.8552639999603298E-7</v>
      </c>
      <c r="BP137" s="50" t="s">
        <v>128</v>
      </c>
      <c r="BQ137" s="50">
        <v>1.9257211801433299E-8</v>
      </c>
      <c r="BR137" s="50">
        <v>2.1774337813787101E-7</v>
      </c>
      <c r="BS137" s="50" t="s">
        <v>128</v>
      </c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3" t="s">
        <v>152</v>
      </c>
      <c r="CG137" s="51" t="s">
        <v>178</v>
      </c>
      <c r="CH137" s="52">
        <v>33695</v>
      </c>
      <c r="CI137" s="51" t="s">
        <v>152</v>
      </c>
      <c r="CJ137" s="51" t="s">
        <v>178</v>
      </c>
      <c r="CK137" s="52">
        <v>33695</v>
      </c>
      <c r="CL137" s="51" t="s">
        <v>130</v>
      </c>
      <c r="CM137" s="51" t="s">
        <v>236</v>
      </c>
      <c r="CN137" s="52">
        <v>33695</v>
      </c>
      <c r="CO137" s="51" t="s">
        <v>130</v>
      </c>
      <c r="CP137" s="51" t="s">
        <v>236</v>
      </c>
      <c r="CQ137" s="52">
        <v>33695</v>
      </c>
      <c r="CR137" s="51" t="s">
        <v>132</v>
      </c>
      <c r="CS137" s="51" t="s">
        <v>159</v>
      </c>
      <c r="CT137" s="52">
        <v>33695</v>
      </c>
      <c r="CU137" s="51" t="s">
        <v>132</v>
      </c>
      <c r="CV137" s="51" t="s">
        <v>159</v>
      </c>
      <c r="CW137" s="52">
        <v>33695</v>
      </c>
      <c r="CX137" s="51" t="s">
        <v>130</v>
      </c>
      <c r="CY137" s="51" t="s">
        <v>186</v>
      </c>
      <c r="CZ137" s="52">
        <v>33695</v>
      </c>
      <c r="DA137" s="51" t="s">
        <v>130</v>
      </c>
      <c r="DB137" s="51" t="s">
        <v>186</v>
      </c>
      <c r="DC137" s="52">
        <v>33695</v>
      </c>
    </row>
    <row r="138" spans="1:146">
      <c r="A138" s="3" t="s">
        <v>122</v>
      </c>
      <c r="B138" s="3">
        <v>4072</v>
      </c>
      <c r="C138" s="3" t="s">
        <v>313</v>
      </c>
      <c r="D138" s="3" t="s">
        <v>314</v>
      </c>
      <c r="E138" s="3" t="s">
        <v>315</v>
      </c>
      <c r="F138" s="55">
        <v>1</v>
      </c>
      <c r="G138" s="3" t="s">
        <v>126</v>
      </c>
      <c r="H138" s="48">
        <v>137.9</v>
      </c>
      <c r="I138" s="48">
        <v>1510</v>
      </c>
      <c r="J138" s="48">
        <v>1120.3587301587299</v>
      </c>
      <c r="K138" s="48">
        <v>115.730894514095</v>
      </c>
      <c r="L138" s="49">
        <v>0.83923781373528195</v>
      </c>
      <c r="M138" s="3" t="s">
        <v>137</v>
      </c>
      <c r="N138" s="50">
        <v>1.3533333333333301E-8</v>
      </c>
      <c r="O138" s="50">
        <v>1.3096633667758701E-7</v>
      </c>
      <c r="P138" s="50" t="s">
        <v>128</v>
      </c>
      <c r="Q138" s="50">
        <v>2.26666666666667E-9</v>
      </c>
      <c r="R138" s="50">
        <v>2.19352485075761E-8</v>
      </c>
      <c r="S138" s="50" t="s">
        <v>128</v>
      </c>
      <c r="T138" s="50">
        <v>3.6666666666666701E-9</v>
      </c>
      <c r="U138" s="50">
        <v>3.5483490232843697E-8</v>
      </c>
      <c r="V138" s="50" t="s">
        <v>128</v>
      </c>
      <c r="W138" s="50">
        <v>6.9299999999999999E-10</v>
      </c>
      <c r="X138" s="50">
        <v>6.7063796540074602E-9</v>
      </c>
      <c r="Y138" s="50" t="s">
        <v>128</v>
      </c>
      <c r="Z138" s="50">
        <v>8.4999999999999996E-10</v>
      </c>
      <c r="AA138" s="50">
        <v>8.22571819034104E-9</v>
      </c>
      <c r="AB138" s="50" t="s">
        <v>129</v>
      </c>
      <c r="AC138" s="50">
        <v>1.3426666666666701E-9</v>
      </c>
      <c r="AD138" s="50">
        <v>1.29934089688995E-8</v>
      </c>
      <c r="AE138" s="50" t="s">
        <v>128</v>
      </c>
      <c r="AF138" s="50">
        <v>4.6250000000000001E-10</v>
      </c>
      <c r="AG138" s="50">
        <v>4.4757584270973299E-9</v>
      </c>
      <c r="AH138" s="50" t="s">
        <v>128</v>
      </c>
      <c r="AI138" s="50">
        <v>7.3366666666666703E-10</v>
      </c>
      <c r="AJ138" s="50">
        <v>7.0999238184080802E-9</v>
      </c>
      <c r="AK138" s="50" t="s">
        <v>128</v>
      </c>
      <c r="AL138" s="63">
        <v>0.17188595085862199</v>
      </c>
      <c r="AM138" s="63">
        <v>1.6693788124920199</v>
      </c>
      <c r="AN138" s="50" t="s">
        <v>128</v>
      </c>
      <c r="AO138" s="50">
        <v>1.434E-9</v>
      </c>
      <c r="AP138" s="50">
        <v>1.3877270452881199E-8</v>
      </c>
      <c r="AQ138" s="50" t="s">
        <v>128</v>
      </c>
      <c r="AR138" s="50">
        <v>5.6000000000000003E-10</v>
      </c>
      <c r="AS138" s="50">
        <v>5.4192966901070298E-9</v>
      </c>
      <c r="AT138" s="50" t="s">
        <v>129</v>
      </c>
      <c r="AU138" s="50">
        <v>8.7178000000000004E-7</v>
      </c>
      <c r="AV138" s="50" t="s">
        <v>129</v>
      </c>
      <c r="AW138" s="50">
        <v>1.1700000000000001E-8</v>
      </c>
      <c r="AX138" s="50">
        <v>1.13224591561165E-7</v>
      </c>
      <c r="AY138" s="50" t="s">
        <v>128</v>
      </c>
      <c r="AZ138" s="50">
        <v>1.81E-8</v>
      </c>
      <c r="BA138" s="50">
        <v>1.7515941087667401E-7</v>
      </c>
      <c r="BB138" s="50" t="s">
        <v>128</v>
      </c>
      <c r="BC138" s="50">
        <v>1.93133333333333E-4</v>
      </c>
      <c r="BD138" s="50">
        <v>1.86901220371906E-3</v>
      </c>
      <c r="BE138" s="50" t="s">
        <v>128</v>
      </c>
      <c r="BF138" s="50">
        <v>8.6600000000000001E-10</v>
      </c>
      <c r="BG138" s="50">
        <v>8.3805552386298106E-9</v>
      </c>
      <c r="BH138" s="50" t="s">
        <v>129</v>
      </c>
      <c r="BI138" s="50">
        <v>4.9799999999999996E-4</v>
      </c>
      <c r="BJ138" s="50" t="s">
        <v>128</v>
      </c>
      <c r="BK138" s="50">
        <v>8.0599999999999999E-7</v>
      </c>
      <c r="BL138" s="50">
        <v>7.7999163075469093E-6</v>
      </c>
      <c r="BM138" s="50" t="s">
        <v>128</v>
      </c>
      <c r="BN138" s="50">
        <v>5.6466666666666702E-8</v>
      </c>
      <c r="BO138" s="50">
        <v>5.4644574958579296E-7</v>
      </c>
      <c r="BP138" s="50" t="s">
        <v>128</v>
      </c>
      <c r="BQ138" s="50">
        <v>7.8299999999999996E-9</v>
      </c>
      <c r="BR138" s="50">
        <v>7.5773380506317996E-8</v>
      </c>
      <c r="BS138" s="50" t="s">
        <v>128</v>
      </c>
      <c r="BT138" s="50"/>
      <c r="BU138" s="50"/>
      <c r="BV138" s="50"/>
      <c r="BW138" s="50"/>
      <c r="BX138" s="50"/>
      <c r="BY138" s="50"/>
      <c r="BZ138" s="50"/>
      <c r="CA138" s="50"/>
      <c r="CB138" s="50"/>
      <c r="CC138" s="50">
        <v>3.6032898326636702E-4</v>
      </c>
      <c r="CD138" s="50">
        <v>3.5002280798863299E-3</v>
      </c>
      <c r="CE138" s="50" t="s">
        <v>128</v>
      </c>
      <c r="CF138" s="3" t="s">
        <v>170</v>
      </c>
      <c r="CG138" s="51" t="s">
        <v>185</v>
      </c>
      <c r="CI138" s="51" t="s">
        <v>130</v>
      </c>
      <c r="CJ138" s="51" t="s">
        <v>131</v>
      </c>
      <c r="CK138" s="52">
        <v>23712</v>
      </c>
    </row>
    <row r="139" spans="1:146">
      <c r="A139" s="3" t="s">
        <v>122</v>
      </c>
      <c r="B139" s="3">
        <v>10384</v>
      </c>
      <c r="C139" s="3" t="s">
        <v>408</v>
      </c>
      <c r="D139" s="3" t="s">
        <v>261</v>
      </c>
      <c r="E139" s="3" t="s">
        <v>410</v>
      </c>
      <c r="F139" s="55">
        <v>2</v>
      </c>
      <c r="G139" s="3" t="s">
        <v>126</v>
      </c>
      <c r="H139" s="48">
        <v>122</v>
      </c>
      <c r="I139" s="48">
        <v>750</v>
      </c>
      <c r="J139" s="48">
        <v>655.38461538461502</v>
      </c>
      <c r="K139" s="48">
        <v>107.65321333145801</v>
      </c>
      <c r="L139" s="49">
        <v>0.88240338796277296</v>
      </c>
      <c r="M139" s="3" t="s">
        <v>142</v>
      </c>
      <c r="N139" s="50">
        <v>4.1527324985333302E-9</v>
      </c>
      <c r="O139" s="50">
        <v>2.5281521165250199E-8</v>
      </c>
      <c r="P139" s="50" t="s">
        <v>128</v>
      </c>
      <c r="Q139" s="50">
        <v>1.0584036137500001E-9</v>
      </c>
      <c r="R139" s="50">
        <v>6.4434810987339998E-9</v>
      </c>
      <c r="S139" s="50" t="s">
        <v>128</v>
      </c>
      <c r="T139" s="50"/>
      <c r="U139" s="50"/>
      <c r="V139" s="50"/>
      <c r="W139" s="50"/>
      <c r="X139" s="50"/>
      <c r="Y139" s="50"/>
      <c r="Z139" s="50">
        <v>8.0749967351000003E-10</v>
      </c>
      <c r="AA139" s="50">
        <v>4.9159968993875404E-9</v>
      </c>
      <c r="AB139" s="50" t="s">
        <v>128</v>
      </c>
      <c r="AC139" s="50"/>
      <c r="AD139" s="50"/>
      <c r="AE139" s="50"/>
      <c r="AF139" s="50">
        <v>2.8438031979999999E-9</v>
      </c>
      <c r="AG139" s="50">
        <v>1.73128586455871E-8</v>
      </c>
      <c r="AH139" s="50" t="s">
        <v>128</v>
      </c>
      <c r="AI139" s="50"/>
      <c r="AJ139" s="50"/>
      <c r="AK139" s="50"/>
      <c r="AL139" s="63">
        <v>0.27589094653127999</v>
      </c>
      <c r="AM139" s="63">
        <v>1.6792475486731999</v>
      </c>
      <c r="AN139" s="50" t="s">
        <v>128</v>
      </c>
      <c r="AO139" s="50">
        <v>8.9398523393E-10</v>
      </c>
      <c r="AP139" s="50">
        <v>5.4425144458509698E-9</v>
      </c>
      <c r="AQ139" s="50" t="s">
        <v>128</v>
      </c>
      <c r="AR139" s="50"/>
      <c r="AS139" s="50"/>
      <c r="AT139" s="50"/>
      <c r="AU139" s="50"/>
      <c r="AV139" s="50"/>
      <c r="AW139" s="50">
        <v>4.6051246113333303E-9</v>
      </c>
      <c r="AX139" s="50">
        <v>2.8035650110176201E-8</v>
      </c>
      <c r="AY139" s="50" t="s">
        <v>128</v>
      </c>
      <c r="AZ139" s="50">
        <v>5.3993385332666702E-9</v>
      </c>
      <c r="BA139" s="50">
        <v>3.2870764359453203E-8</v>
      </c>
      <c r="BB139" s="50" t="s">
        <v>128</v>
      </c>
      <c r="BC139" s="50">
        <v>3.3281535113741499E-6</v>
      </c>
      <c r="BD139" s="50">
        <v>2.0261089232776998E-5</v>
      </c>
      <c r="BE139" s="50" t="s">
        <v>128</v>
      </c>
      <c r="BF139" s="50"/>
      <c r="BG139" s="50"/>
      <c r="BH139" s="50"/>
      <c r="BI139" s="50"/>
      <c r="BJ139" s="50"/>
      <c r="BK139" s="50">
        <v>2.9709337110333301E-7</v>
      </c>
      <c r="BL139" s="50">
        <v>1.8086819587481699E-6</v>
      </c>
      <c r="BM139" s="50" t="s">
        <v>128</v>
      </c>
      <c r="BN139" s="50">
        <v>7.7763577535666708E-9</v>
      </c>
      <c r="BO139" s="50">
        <v>4.7341877475803803E-8</v>
      </c>
      <c r="BP139" s="50" t="s">
        <v>128</v>
      </c>
      <c r="BQ139" s="50">
        <v>4.8977665003500002E-9</v>
      </c>
      <c r="BR139" s="50">
        <v>2.98172317828765E-8</v>
      </c>
      <c r="BS139" s="50" t="s">
        <v>128</v>
      </c>
      <c r="BT139" s="50"/>
      <c r="BU139" s="50"/>
      <c r="BV139" s="50"/>
      <c r="BW139" s="50"/>
      <c r="BX139" s="50"/>
      <c r="BY139" s="50"/>
      <c r="BZ139" s="50"/>
      <c r="CA139" s="50"/>
      <c r="CB139" s="50"/>
      <c r="CC139" s="50">
        <v>1.0307403599122799E-3</v>
      </c>
      <c r="CD139" s="50">
        <v>6.2747645352262604E-3</v>
      </c>
      <c r="CE139" s="50" t="s">
        <v>128</v>
      </c>
      <c r="CF139" s="3" t="s">
        <v>132</v>
      </c>
      <c r="CG139" s="51" t="s">
        <v>159</v>
      </c>
      <c r="CH139" s="52">
        <v>33147</v>
      </c>
      <c r="CI139" s="51" t="s">
        <v>132</v>
      </c>
      <c r="CJ139" s="51" t="s">
        <v>159</v>
      </c>
      <c r="CK139" s="52">
        <v>33147</v>
      </c>
      <c r="CL139" s="51" t="s">
        <v>130</v>
      </c>
      <c r="CM139" s="51" t="s">
        <v>237</v>
      </c>
      <c r="CN139" s="52">
        <v>33147</v>
      </c>
      <c r="CO139" s="51" t="s">
        <v>130</v>
      </c>
      <c r="CP139" s="51" t="s">
        <v>237</v>
      </c>
      <c r="CQ139" s="52">
        <v>33147</v>
      </c>
    </row>
    <row r="140" spans="1:146">
      <c r="A140" s="3" t="s">
        <v>122</v>
      </c>
      <c r="B140" s="3">
        <v>10384</v>
      </c>
      <c r="C140" s="3" t="s">
        <v>408</v>
      </c>
      <c r="D140" s="3" t="s">
        <v>261</v>
      </c>
      <c r="E140" s="3" t="s">
        <v>410</v>
      </c>
      <c r="F140" s="126" t="s">
        <v>561</v>
      </c>
      <c r="G140" s="3" t="s">
        <v>126</v>
      </c>
      <c r="H140" s="48">
        <v>122</v>
      </c>
      <c r="I140" s="48">
        <v>750</v>
      </c>
      <c r="J140" s="48">
        <v>655.38461538461502</v>
      </c>
      <c r="K140" s="48">
        <v>107.65321333145801</v>
      </c>
      <c r="L140" s="49">
        <v>0.88240338796277296</v>
      </c>
      <c r="M140" s="3" t="s">
        <v>142</v>
      </c>
      <c r="N140" s="50">
        <v>4.1527324985333302E-9</v>
      </c>
      <c r="O140" s="50">
        <v>2.5281521165250199E-8</v>
      </c>
      <c r="P140" s="50" t="s">
        <v>128</v>
      </c>
      <c r="Q140" s="50">
        <v>1.0584036137500001E-9</v>
      </c>
      <c r="R140" s="50">
        <v>6.4434810987339998E-9</v>
      </c>
      <c r="S140" s="50" t="s">
        <v>128</v>
      </c>
      <c r="T140" s="50"/>
      <c r="U140" s="50"/>
      <c r="V140" s="50"/>
      <c r="W140" s="50"/>
      <c r="X140" s="50"/>
      <c r="Y140" s="50"/>
      <c r="Z140" s="50">
        <v>8.0749967351000003E-10</v>
      </c>
      <c r="AA140" s="50">
        <v>4.9159968993875404E-9</v>
      </c>
      <c r="AB140" s="50" t="s">
        <v>128</v>
      </c>
      <c r="AC140" s="50"/>
      <c r="AD140" s="50"/>
      <c r="AE140" s="50"/>
      <c r="AF140" s="50">
        <v>2.8438031979999999E-9</v>
      </c>
      <c r="AG140" s="50">
        <v>1.73128586455871E-8</v>
      </c>
      <c r="AH140" s="50" t="s">
        <v>128</v>
      </c>
      <c r="AI140" s="50"/>
      <c r="AJ140" s="50"/>
      <c r="AK140" s="50"/>
      <c r="AL140" s="63">
        <v>0.27589094653127999</v>
      </c>
      <c r="AM140" s="63">
        <v>1.6792475486731999</v>
      </c>
      <c r="AN140" s="50" t="s">
        <v>128</v>
      </c>
      <c r="AO140" s="50">
        <v>8.9398523393E-10</v>
      </c>
      <c r="AP140" s="50">
        <v>5.4425144458509698E-9</v>
      </c>
      <c r="AQ140" s="50" t="s">
        <v>128</v>
      </c>
      <c r="AR140" s="50"/>
      <c r="AS140" s="50"/>
      <c r="AT140" s="50"/>
      <c r="AU140" s="50"/>
      <c r="AV140" s="50"/>
      <c r="AW140" s="50">
        <v>4.6051246113333303E-9</v>
      </c>
      <c r="AX140" s="50">
        <v>2.8035650110176201E-8</v>
      </c>
      <c r="AY140" s="50" t="s">
        <v>128</v>
      </c>
      <c r="AZ140" s="50">
        <v>5.3993385332666702E-9</v>
      </c>
      <c r="BA140" s="50">
        <v>3.2870764359453203E-8</v>
      </c>
      <c r="BB140" s="50" t="s">
        <v>128</v>
      </c>
      <c r="BC140" s="50">
        <v>3.3281535113741499E-6</v>
      </c>
      <c r="BD140" s="50">
        <v>2.0261089232776998E-5</v>
      </c>
      <c r="BE140" s="50" t="s">
        <v>128</v>
      </c>
      <c r="BF140" s="50"/>
      <c r="BG140" s="50"/>
      <c r="BH140" s="50"/>
      <c r="BI140" s="50"/>
      <c r="BJ140" s="50"/>
      <c r="BK140" s="50">
        <v>2.9709337110333301E-7</v>
      </c>
      <c r="BL140" s="50">
        <v>1.8086819587481699E-6</v>
      </c>
      <c r="BM140" s="50" t="s">
        <v>128</v>
      </c>
      <c r="BN140" s="50">
        <v>7.7763577535666708E-9</v>
      </c>
      <c r="BO140" s="50">
        <v>4.7341877475803803E-8</v>
      </c>
      <c r="BP140" s="50" t="s">
        <v>128</v>
      </c>
      <c r="BQ140" s="50">
        <v>4.8977665003500002E-9</v>
      </c>
      <c r="BR140" s="50">
        <v>2.98172317828765E-8</v>
      </c>
      <c r="BS140" s="50" t="s">
        <v>128</v>
      </c>
      <c r="BT140" s="50"/>
      <c r="BU140" s="50"/>
      <c r="BV140" s="50"/>
      <c r="BW140" s="50"/>
      <c r="BX140" s="50"/>
      <c r="BY140" s="50"/>
      <c r="BZ140" s="50"/>
      <c r="CA140" s="50"/>
      <c r="CB140" s="50"/>
      <c r="CC140" s="50">
        <v>1.0307403599122799E-3</v>
      </c>
      <c r="CD140" s="50">
        <v>6.2747645352262604E-3</v>
      </c>
      <c r="CE140" s="50" t="s">
        <v>128</v>
      </c>
      <c r="CF140" s="3" t="s">
        <v>132</v>
      </c>
      <c r="CG140" s="51" t="s">
        <v>159</v>
      </c>
      <c r="CH140" s="52">
        <v>33147</v>
      </c>
      <c r="CI140" s="51" t="s">
        <v>132</v>
      </c>
      <c r="CJ140" s="51" t="s">
        <v>159</v>
      </c>
      <c r="CK140" s="52">
        <v>33147</v>
      </c>
      <c r="CL140" s="51" t="s">
        <v>130</v>
      </c>
      <c r="CM140" s="51" t="s">
        <v>237</v>
      </c>
      <c r="CN140" s="52">
        <v>33147</v>
      </c>
      <c r="CO140" s="51" t="s">
        <v>130</v>
      </c>
      <c r="CP140" s="51" t="s">
        <v>237</v>
      </c>
      <c r="CQ140" s="52">
        <v>33147</v>
      </c>
    </row>
    <row r="141" spans="1:146">
      <c r="A141" s="3" t="s">
        <v>122</v>
      </c>
      <c r="B141" s="3">
        <v>10377</v>
      </c>
      <c r="C141" s="3" t="s">
        <v>405</v>
      </c>
      <c r="D141" s="3" t="s">
        <v>303</v>
      </c>
      <c r="E141" s="3" t="s">
        <v>407</v>
      </c>
      <c r="F141" s="55">
        <v>3</v>
      </c>
      <c r="G141" s="3" t="s">
        <v>126</v>
      </c>
      <c r="H141" s="48">
        <v>57.39</v>
      </c>
      <c r="I141" s="48">
        <v>600</v>
      </c>
      <c r="J141" s="48">
        <v>642</v>
      </c>
      <c r="K141" s="48">
        <v>44.133333333333297</v>
      </c>
      <c r="L141" s="49">
        <v>0.76900737643027195</v>
      </c>
      <c r="M141" s="3" t="s">
        <v>142</v>
      </c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63">
        <v>0.123210863538547</v>
      </c>
      <c r="AM141" s="63">
        <v>1.7923272143145199</v>
      </c>
      <c r="AN141" s="50" t="s">
        <v>128</v>
      </c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>
        <v>3.2029609871879101E-6</v>
      </c>
      <c r="BD141" s="50">
        <v>4.6592921913322603E-5</v>
      </c>
      <c r="BE141" s="50" t="s">
        <v>128</v>
      </c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>
        <v>9.5079387740805595E-4</v>
      </c>
      <c r="CD141" s="50">
        <v>1.3831034802778801E-2</v>
      </c>
      <c r="CE141" s="50" t="s">
        <v>128</v>
      </c>
      <c r="CF141" s="3" t="s">
        <v>132</v>
      </c>
      <c r="CG141" s="51" t="s">
        <v>159</v>
      </c>
      <c r="CH141" s="52">
        <v>39569</v>
      </c>
      <c r="CI141" s="51" t="s">
        <v>132</v>
      </c>
      <c r="CJ141" s="51" t="s">
        <v>159</v>
      </c>
      <c r="CK141" s="52">
        <v>39569</v>
      </c>
      <c r="CL141" s="51" t="s">
        <v>132</v>
      </c>
      <c r="CM141" s="51" t="s">
        <v>159</v>
      </c>
      <c r="CN141" s="52">
        <v>39569</v>
      </c>
      <c r="CO141" s="51" t="s">
        <v>130</v>
      </c>
      <c r="CP141" s="51" t="s">
        <v>186</v>
      </c>
      <c r="CQ141" s="52">
        <v>32112</v>
      </c>
      <c r="CR141" s="51" t="s">
        <v>130</v>
      </c>
      <c r="CS141" s="51" t="s">
        <v>186</v>
      </c>
      <c r="CT141" s="52">
        <v>32112</v>
      </c>
      <c r="CU141" s="51" t="s">
        <v>130</v>
      </c>
      <c r="CV141" s="51" t="s">
        <v>186</v>
      </c>
      <c r="CW141" s="52">
        <v>32112</v>
      </c>
    </row>
    <row r="142" spans="1:146">
      <c r="A142" s="3" t="s">
        <v>122</v>
      </c>
      <c r="B142" s="3">
        <v>10377</v>
      </c>
      <c r="C142" s="3" t="s">
        <v>405</v>
      </c>
      <c r="D142" s="3" t="s">
        <v>303</v>
      </c>
      <c r="E142" s="3" t="s">
        <v>407</v>
      </c>
      <c r="F142" s="126" t="s">
        <v>561</v>
      </c>
      <c r="G142" s="3" t="s">
        <v>126</v>
      </c>
      <c r="H142" s="48">
        <v>57.39</v>
      </c>
      <c r="I142" s="48">
        <v>600</v>
      </c>
      <c r="J142" s="48">
        <v>642</v>
      </c>
      <c r="K142" s="48">
        <v>44.133333333333297</v>
      </c>
      <c r="L142" s="49">
        <v>0.76900737643027195</v>
      </c>
      <c r="M142" s="3" t="s">
        <v>142</v>
      </c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63">
        <v>0.123210863538547</v>
      </c>
      <c r="AM142" s="63">
        <v>1.7923272143145199</v>
      </c>
      <c r="AN142" s="50" t="s">
        <v>128</v>
      </c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>
        <v>3.2029609871879101E-6</v>
      </c>
      <c r="BD142" s="50">
        <v>4.6592921913322603E-5</v>
      </c>
      <c r="BE142" s="50" t="s">
        <v>128</v>
      </c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>
        <v>9.5079387740805595E-4</v>
      </c>
      <c r="CD142" s="50">
        <v>1.3831034802778801E-2</v>
      </c>
      <c r="CE142" s="50" t="s">
        <v>128</v>
      </c>
      <c r="CF142" s="3" t="s">
        <v>132</v>
      </c>
      <c r="CG142" s="51" t="s">
        <v>159</v>
      </c>
      <c r="CH142" s="52">
        <v>39569</v>
      </c>
      <c r="CI142" s="51" t="s">
        <v>132</v>
      </c>
      <c r="CJ142" s="51" t="s">
        <v>159</v>
      </c>
      <c r="CK142" s="52">
        <v>39569</v>
      </c>
      <c r="CL142" s="51" t="s">
        <v>132</v>
      </c>
      <c r="CM142" s="51" t="s">
        <v>159</v>
      </c>
      <c r="CN142" s="52">
        <v>39569</v>
      </c>
      <c r="CO142" s="51" t="s">
        <v>130</v>
      </c>
      <c r="CP142" s="51" t="s">
        <v>186</v>
      </c>
      <c r="CQ142" s="52">
        <v>32112</v>
      </c>
      <c r="CR142" s="51" t="s">
        <v>130</v>
      </c>
      <c r="CS142" s="51" t="s">
        <v>186</v>
      </c>
      <c r="CT142" s="52">
        <v>32112</v>
      </c>
      <c r="CU142" s="51" t="s">
        <v>130</v>
      </c>
      <c r="CV142" s="51" t="s">
        <v>186</v>
      </c>
      <c r="CW142" s="52">
        <v>32112</v>
      </c>
    </row>
    <row r="143" spans="1:146">
      <c r="A143" s="3" t="s">
        <v>122</v>
      </c>
      <c r="B143" s="3">
        <v>10377</v>
      </c>
      <c r="C143" s="3" t="s">
        <v>405</v>
      </c>
      <c r="D143" s="3" t="s">
        <v>303</v>
      </c>
      <c r="E143" s="3" t="s">
        <v>407</v>
      </c>
      <c r="F143" s="126" t="s">
        <v>561</v>
      </c>
      <c r="G143" s="3" t="s">
        <v>126</v>
      </c>
      <c r="H143" s="48">
        <v>57.39</v>
      </c>
      <c r="I143" s="48">
        <v>600</v>
      </c>
      <c r="J143" s="48">
        <v>642</v>
      </c>
      <c r="K143" s="48">
        <v>44.133333333333297</v>
      </c>
      <c r="L143" s="49">
        <v>0.76900737643027195</v>
      </c>
      <c r="M143" s="3" t="s">
        <v>142</v>
      </c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63">
        <v>0.123210863538547</v>
      </c>
      <c r="AM143" s="63">
        <v>1.7923272143145199</v>
      </c>
      <c r="AN143" s="50" t="s">
        <v>128</v>
      </c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>
        <v>3.2029609871879101E-6</v>
      </c>
      <c r="BD143" s="50">
        <v>4.6592921913322603E-5</v>
      </c>
      <c r="BE143" s="50" t="s">
        <v>128</v>
      </c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>
        <v>9.5079387740805595E-4</v>
      </c>
      <c r="CD143" s="50">
        <v>1.3831034802778801E-2</v>
      </c>
      <c r="CE143" s="50" t="s">
        <v>128</v>
      </c>
      <c r="CF143" s="3" t="s">
        <v>132</v>
      </c>
      <c r="CG143" s="51" t="s">
        <v>159</v>
      </c>
      <c r="CH143" s="52">
        <v>39569</v>
      </c>
      <c r="CI143" s="51" t="s">
        <v>132</v>
      </c>
      <c r="CJ143" s="51" t="s">
        <v>159</v>
      </c>
      <c r="CK143" s="52">
        <v>39569</v>
      </c>
      <c r="CL143" s="51" t="s">
        <v>132</v>
      </c>
      <c r="CM143" s="51" t="s">
        <v>159</v>
      </c>
      <c r="CN143" s="52">
        <v>39569</v>
      </c>
      <c r="CO143" s="51" t="s">
        <v>130</v>
      </c>
      <c r="CP143" s="51" t="s">
        <v>186</v>
      </c>
      <c r="CQ143" s="52">
        <v>32112</v>
      </c>
      <c r="CR143" s="51" t="s">
        <v>130</v>
      </c>
      <c r="CS143" s="51" t="s">
        <v>186</v>
      </c>
      <c r="CT143" s="52">
        <v>32112</v>
      </c>
      <c r="CU143" s="51" t="s">
        <v>130</v>
      </c>
      <c r="CV143" s="51" t="s">
        <v>186</v>
      </c>
      <c r="CW143" s="52">
        <v>32112</v>
      </c>
    </row>
    <row r="144" spans="1:146">
      <c r="A144" s="3" t="s">
        <v>122</v>
      </c>
      <c r="B144" s="3">
        <v>10603</v>
      </c>
      <c r="C144" s="3" t="s">
        <v>414</v>
      </c>
      <c r="D144" s="3" t="s">
        <v>277</v>
      </c>
      <c r="E144" s="3" t="s">
        <v>415</v>
      </c>
      <c r="F144" s="55">
        <v>1</v>
      </c>
      <c r="G144" s="3" t="s">
        <v>177</v>
      </c>
      <c r="H144" s="48">
        <v>58</v>
      </c>
      <c r="I144" s="48">
        <v>830</v>
      </c>
      <c r="J144" s="48">
        <v>783.95866666666598</v>
      </c>
      <c r="K144" s="48">
        <v>59.083951785304301</v>
      </c>
      <c r="L144" s="49">
        <v>1.0186888238845599</v>
      </c>
      <c r="M144" s="3" t="s">
        <v>397</v>
      </c>
      <c r="N144" s="50">
        <v>2.7751917885000001E-6</v>
      </c>
      <c r="O144" s="50">
        <v>3.6867438124297399E-5</v>
      </c>
      <c r="P144" s="50" t="s">
        <v>129</v>
      </c>
      <c r="Q144" s="50">
        <v>2.7751917885000001E-6</v>
      </c>
      <c r="R144" s="50">
        <v>3.6867438124297399E-5</v>
      </c>
      <c r="S144" s="50" t="s">
        <v>129</v>
      </c>
      <c r="T144" s="50">
        <v>2.7751917885000001E-6</v>
      </c>
      <c r="U144" s="50">
        <v>3.6867438124297399E-5</v>
      </c>
      <c r="V144" s="50" t="s">
        <v>129</v>
      </c>
      <c r="W144" s="50">
        <v>2.7751917885000001E-6</v>
      </c>
      <c r="X144" s="50">
        <v>3.6867438124297399E-5</v>
      </c>
      <c r="Y144" s="50" t="s">
        <v>129</v>
      </c>
      <c r="Z144" s="50">
        <v>2.7751917885000001E-6</v>
      </c>
      <c r="AA144" s="50">
        <v>3.6867438124297399E-5</v>
      </c>
      <c r="AB144" s="50" t="s">
        <v>129</v>
      </c>
      <c r="AC144" s="50">
        <v>2.7751917885000001E-6</v>
      </c>
      <c r="AD144" s="50">
        <v>3.6867438124297399E-5</v>
      </c>
      <c r="AE144" s="50" t="s">
        <v>129</v>
      </c>
      <c r="AF144" s="50"/>
      <c r="AG144" s="50"/>
      <c r="AH144" s="50"/>
      <c r="AI144" s="50">
        <v>2.7751917885000001E-6</v>
      </c>
      <c r="AJ144" s="50">
        <v>3.6867438124297399E-5</v>
      </c>
      <c r="AK144" s="50" t="s">
        <v>129</v>
      </c>
      <c r="AL144" s="63">
        <v>0.15657221320815001</v>
      </c>
      <c r="AM144" s="63">
        <v>2.0560646699658198</v>
      </c>
      <c r="AN144" s="50" t="s">
        <v>128</v>
      </c>
      <c r="AO144" s="50">
        <v>2.7751917885000001E-6</v>
      </c>
      <c r="AP144" s="50">
        <v>3.6867438124297399E-5</v>
      </c>
      <c r="AQ144" s="50" t="s">
        <v>129</v>
      </c>
      <c r="AR144" s="50">
        <v>2.7751917885000001E-6</v>
      </c>
      <c r="AS144" s="50">
        <v>3.6867438124297399E-5</v>
      </c>
      <c r="AT144" s="50" t="s">
        <v>129</v>
      </c>
      <c r="AU144" s="50">
        <v>1.7900000000000001E-5</v>
      </c>
      <c r="AV144" s="50" t="s">
        <v>129</v>
      </c>
      <c r="AW144" s="50">
        <v>2.7751917885000001E-6</v>
      </c>
      <c r="AX144" s="50">
        <v>3.6867438124297399E-5</v>
      </c>
      <c r="AY144" s="50" t="s">
        <v>129</v>
      </c>
      <c r="AZ144" s="50">
        <v>2.7751917885000001E-6</v>
      </c>
      <c r="BA144" s="50">
        <v>3.6867438124297399E-5</v>
      </c>
      <c r="BB144" s="50" t="s">
        <v>129</v>
      </c>
      <c r="BC144" s="50">
        <v>4.7734077474333304E-6</v>
      </c>
      <c r="BD144" s="50">
        <v>6.3413028065227806E-5</v>
      </c>
      <c r="BE144" s="50" t="s">
        <v>128</v>
      </c>
      <c r="BF144" s="50">
        <v>2.7751917885000001E-6</v>
      </c>
      <c r="BG144" s="50">
        <v>3.6867438124297399E-5</v>
      </c>
      <c r="BH144" s="50" t="s">
        <v>129</v>
      </c>
      <c r="BI144" s="50">
        <v>2.8999999999999998E-3</v>
      </c>
      <c r="BJ144" s="50" t="s">
        <v>129</v>
      </c>
      <c r="BK144" s="50">
        <v>1.7267860017E-5</v>
      </c>
      <c r="BL144" s="50">
        <v>2.2939739276897801E-4</v>
      </c>
      <c r="BM144" s="50" t="s">
        <v>129</v>
      </c>
      <c r="BN144" s="50">
        <v>2.7751917885000001E-6</v>
      </c>
      <c r="BO144" s="50">
        <v>3.6867438124297399E-5</v>
      </c>
      <c r="BP144" s="50" t="s">
        <v>129</v>
      </c>
      <c r="BQ144" s="50">
        <v>2.7751917885000001E-6</v>
      </c>
      <c r="BR144" s="50">
        <v>3.6867438124297399E-5</v>
      </c>
      <c r="BS144" s="50" t="s">
        <v>129</v>
      </c>
      <c r="BT144" s="50"/>
      <c r="BU144" s="50"/>
      <c r="BV144" s="50"/>
      <c r="BW144" s="50"/>
      <c r="BX144" s="50"/>
      <c r="BY144" s="50"/>
      <c r="BZ144" s="50"/>
      <c r="CA144" s="50"/>
      <c r="CB144" s="50"/>
      <c r="CC144" s="50">
        <v>7.9669055978354804E-4</v>
      </c>
      <c r="CD144" s="50">
        <v>1.04428164951967E-2</v>
      </c>
      <c r="CE144" s="50" t="s">
        <v>128</v>
      </c>
      <c r="CF144" s="3" t="s">
        <v>130</v>
      </c>
      <c r="CG144" s="51" t="s">
        <v>186</v>
      </c>
      <c r="CH144" s="52">
        <v>33178</v>
      </c>
    </row>
    <row r="145" spans="1:101">
      <c r="A145" s="3" t="s">
        <v>122</v>
      </c>
      <c r="B145" s="3">
        <v>50976</v>
      </c>
      <c r="C145" s="129" t="s">
        <v>494</v>
      </c>
      <c r="D145" s="3" t="s">
        <v>161</v>
      </c>
      <c r="E145" s="3" t="s">
        <v>125</v>
      </c>
      <c r="F145" s="55">
        <v>1</v>
      </c>
      <c r="G145" s="3" t="s">
        <v>126</v>
      </c>
      <c r="H145" s="48">
        <v>361</v>
      </c>
      <c r="I145" s="48">
        <v>3422</v>
      </c>
      <c r="J145" s="48">
        <v>2447.0272222333301</v>
      </c>
      <c r="K145" s="48">
        <v>273.02466470606703</v>
      </c>
      <c r="L145" s="49">
        <v>0.75630101026611296</v>
      </c>
      <c r="M145" s="3" t="s">
        <v>142</v>
      </c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63">
        <v>0.21746884410048201</v>
      </c>
      <c r="AM145" s="63">
        <v>2.0710512142434898</v>
      </c>
      <c r="AN145" s="50" t="s">
        <v>128</v>
      </c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>
        <v>3.0000000000000001E-6</v>
      </c>
      <c r="BD145" s="50">
        <v>2.77016399253039E-5</v>
      </c>
      <c r="BE145" s="50" t="s">
        <v>129</v>
      </c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>
        <v>1.24363800726227E-3</v>
      </c>
      <c r="CD145" s="50">
        <v>1.0086663082798999E-2</v>
      </c>
      <c r="CE145" s="50" t="s">
        <v>128</v>
      </c>
      <c r="CF145" s="3" t="s">
        <v>152</v>
      </c>
      <c r="CG145" s="51" t="s">
        <v>153</v>
      </c>
      <c r="CH145" s="52">
        <v>35034</v>
      </c>
      <c r="CI145" s="51" t="s">
        <v>132</v>
      </c>
      <c r="CJ145" s="51" t="s">
        <v>159</v>
      </c>
      <c r="CK145" s="52">
        <v>35034</v>
      </c>
      <c r="CL145" s="51" t="s">
        <v>130</v>
      </c>
      <c r="CM145" s="51" t="s">
        <v>186</v>
      </c>
      <c r="CN145" s="52">
        <v>35034</v>
      </c>
    </row>
    <row r="146" spans="1:101">
      <c r="A146" s="3" t="s">
        <v>122</v>
      </c>
      <c r="B146" s="3">
        <v>10678</v>
      </c>
      <c r="C146" s="3" t="s">
        <v>430</v>
      </c>
      <c r="D146" s="3" t="s">
        <v>188</v>
      </c>
      <c r="E146" s="3" t="s">
        <v>431</v>
      </c>
      <c r="F146" s="55">
        <v>1</v>
      </c>
      <c r="G146" s="3" t="s">
        <v>177</v>
      </c>
      <c r="H146" s="48">
        <v>202</v>
      </c>
      <c r="I146" s="48">
        <v>2047</v>
      </c>
      <c r="J146" s="48">
        <v>2039.94333333333</v>
      </c>
      <c r="K146" s="48">
        <v>202.68163706147499</v>
      </c>
      <c r="L146" s="49">
        <v>1.00337444089839</v>
      </c>
      <c r="M146" s="3" t="s">
        <v>142</v>
      </c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63">
        <v>0.21359839685225801</v>
      </c>
      <c r="AM146" s="63">
        <v>2.14981797062006</v>
      </c>
      <c r="AN146" s="50" t="s">
        <v>128</v>
      </c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>
        <v>3.1090880491999999E-6</v>
      </c>
      <c r="BD146" s="50">
        <v>3.1292244974260703E-5</v>
      </c>
      <c r="BE146" s="50" t="s">
        <v>129</v>
      </c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>
        <v>1.1663885418480701E-3</v>
      </c>
      <c r="CD146" s="50">
        <v>1.17394282211055E-2</v>
      </c>
      <c r="CE146" s="50" t="s">
        <v>128</v>
      </c>
      <c r="CF146" s="3" t="s">
        <v>152</v>
      </c>
      <c r="CG146" s="51" t="s">
        <v>178</v>
      </c>
      <c r="CI146" s="51" t="s">
        <v>130</v>
      </c>
      <c r="CJ146" s="51" t="s">
        <v>186</v>
      </c>
    </row>
    <row r="147" spans="1:101">
      <c r="A147" s="3" t="s">
        <v>122</v>
      </c>
      <c r="B147" s="3">
        <v>10071</v>
      </c>
      <c r="C147" s="3" t="s">
        <v>392</v>
      </c>
      <c r="D147" s="3" t="s">
        <v>303</v>
      </c>
      <c r="E147" s="3" t="s">
        <v>394</v>
      </c>
      <c r="F147" s="55">
        <v>3</v>
      </c>
      <c r="G147" s="3" t="s">
        <v>126</v>
      </c>
      <c r="H147" s="48">
        <v>57.51</v>
      </c>
      <c r="I147" s="48">
        <v>600</v>
      </c>
      <c r="J147" s="48">
        <v>446.64308391298198</v>
      </c>
      <c r="K147" s="48">
        <v>59.054632675424699</v>
      </c>
      <c r="L147" s="49">
        <v>1.0268585059194</v>
      </c>
      <c r="M147" s="3" t="s">
        <v>142</v>
      </c>
      <c r="N147" s="50">
        <v>1.75366666666667E-9</v>
      </c>
      <c r="O147" s="50">
        <v>1.32633639846743E-8</v>
      </c>
      <c r="P147" s="50" t="s">
        <v>128</v>
      </c>
      <c r="Q147" s="50">
        <v>1.57846666666667E-9</v>
      </c>
      <c r="R147" s="50">
        <v>1.19382881226054E-8</v>
      </c>
      <c r="S147" s="50" t="s">
        <v>128</v>
      </c>
      <c r="T147" s="50"/>
      <c r="U147" s="50">
        <v>0</v>
      </c>
      <c r="V147" s="50"/>
      <c r="W147" s="50"/>
      <c r="X147" s="50">
        <v>0</v>
      </c>
      <c r="Y147" s="50"/>
      <c r="Z147" s="50">
        <v>6.7099999999999996E-10</v>
      </c>
      <c r="AA147" s="50">
        <v>1.6916398467433001E-9</v>
      </c>
      <c r="AB147" s="50" t="s">
        <v>128</v>
      </c>
      <c r="AC147" s="50">
        <v>1.1700000000000001E-9</v>
      </c>
      <c r="AD147" s="50">
        <v>2.9496551724137901E-9</v>
      </c>
      <c r="AE147" s="50" t="s">
        <v>128</v>
      </c>
      <c r="AF147" s="50"/>
      <c r="AG147" s="50">
        <v>0</v>
      </c>
      <c r="AH147" s="50"/>
      <c r="AI147" s="50"/>
      <c r="AJ147" s="50">
        <v>0</v>
      </c>
      <c r="AK147" s="50"/>
      <c r="AL147" s="63">
        <v>0.28797582116731901</v>
      </c>
      <c r="AM147" s="63">
        <v>2.1828483268666701</v>
      </c>
      <c r="AN147" s="50" t="s">
        <v>128</v>
      </c>
      <c r="AO147" s="50">
        <v>2.8200000000000002E-9</v>
      </c>
      <c r="AP147" s="50">
        <v>7.1094252873563202E-9</v>
      </c>
      <c r="AQ147" s="50" t="s">
        <v>128</v>
      </c>
      <c r="AR147" s="50"/>
      <c r="AS147" s="50">
        <v>0</v>
      </c>
      <c r="AT147" s="50"/>
      <c r="AU147" s="50"/>
      <c r="AV147" s="50"/>
      <c r="AW147" s="50">
        <v>7.5056666666666702E-9</v>
      </c>
      <c r="AX147" s="50">
        <v>5.67669961685824E-8</v>
      </c>
      <c r="AY147" s="50" t="s">
        <v>128</v>
      </c>
      <c r="AZ147" s="50">
        <v>4.2066666666666699E-9</v>
      </c>
      <c r="BA147" s="50">
        <v>3.1815938697318E-8</v>
      </c>
      <c r="BB147" s="50" t="s">
        <v>128</v>
      </c>
      <c r="BC147" s="50">
        <v>4.8164109827749496E-7</v>
      </c>
      <c r="BD147" s="50">
        <v>3.63829585765095E-6</v>
      </c>
      <c r="BE147" s="50" t="s">
        <v>128</v>
      </c>
      <c r="BF147" s="50">
        <v>8.38E-10</v>
      </c>
      <c r="BG147" s="50">
        <v>2.1126590038314201E-9</v>
      </c>
      <c r="BH147" s="50" t="s">
        <v>128</v>
      </c>
      <c r="BI147" s="50"/>
      <c r="BJ147" s="50"/>
      <c r="BK147" s="50">
        <v>1.7752333333333299E-7</v>
      </c>
      <c r="BL147" s="50">
        <v>1.3426477394635999E-6</v>
      </c>
      <c r="BM147" s="50" t="s">
        <v>128</v>
      </c>
      <c r="BN147" s="50">
        <v>4.3613333333333298E-8</v>
      </c>
      <c r="BO147" s="50">
        <v>3.2985716475095802E-7</v>
      </c>
      <c r="BP147" s="50" t="s">
        <v>128</v>
      </c>
      <c r="BQ147" s="50">
        <v>3.7985000000000001E-9</v>
      </c>
      <c r="BR147" s="50">
        <v>1.91525900383142E-8</v>
      </c>
      <c r="BS147" s="50" t="s">
        <v>128</v>
      </c>
      <c r="BT147" s="50"/>
      <c r="BU147" s="50"/>
      <c r="BV147" s="50"/>
      <c r="BW147" s="50"/>
      <c r="BX147" s="50"/>
      <c r="BY147" s="50"/>
      <c r="BZ147" s="50"/>
      <c r="CA147" s="50"/>
      <c r="CB147" s="50"/>
      <c r="CC147" s="50">
        <v>5.2897516790306796E-4</v>
      </c>
      <c r="CD147" s="50">
        <v>4.0105581782132497E-3</v>
      </c>
      <c r="CE147" s="50" t="s">
        <v>128</v>
      </c>
      <c r="CF147" s="3" t="s">
        <v>132</v>
      </c>
      <c r="CG147" s="51" t="s">
        <v>159</v>
      </c>
      <c r="CH147" s="52">
        <v>39356</v>
      </c>
      <c r="CI147" s="51" t="s">
        <v>132</v>
      </c>
      <c r="CJ147" s="51" t="s">
        <v>159</v>
      </c>
      <c r="CK147" s="52">
        <v>39356</v>
      </c>
      <c r="CL147" s="51" t="s">
        <v>132</v>
      </c>
      <c r="CM147" s="51" t="s">
        <v>159</v>
      </c>
      <c r="CN147" s="52">
        <v>39356</v>
      </c>
      <c r="CO147" s="51" t="s">
        <v>130</v>
      </c>
      <c r="CP147" s="51" t="s">
        <v>186</v>
      </c>
      <c r="CQ147" s="52">
        <v>32295</v>
      </c>
      <c r="CR147" s="51" t="s">
        <v>130</v>
      </c>
      <c r="CS147" s="51" t="s">
        <v>186</v>
      </c>
      <c r="CT147" s="52">
        <v>32295</v>
      </c>
      <c r="CU147" s="51" t="s">
        <v>130</v>
      </c>
      <c r="CV147" s="51" t="s">
        <v>186</v>
      </c>
      <c r="CW147" s="52">
        <v>32295</v>
      </c>
    </row>
    <row r="148" spans="1:101">
      <c r="A148" s="3" t="s">
        <v>122</v>
      </c>
      <c r="B148" s="3">
        <v>10071</v>
      </c>
      <c r="C148" s="3" t="s">
        <v>392</v>
      </c>
      <c r="D148" s="3" t="s">
        <v>303</v>
      </c>
      <c r="E148" s="3" t="s">
        <v>394</v>
      </c>
      <c r="F148" s="126" t="s">
        <v>561</v>
      </c>
      <c r="G148" s="3" t="s">
        <v>126</v>
      </c>
      <c r="H148" s="48">
        <v>57.51</v>
      </c>
      <c r="I148" s="48">
        <v>600</v>
      </c>
      <c r="J148" s="48">
        <v>446.64308391298198</v>
      </c>
      <c r="K148" s="48">
        <v>59.054632675424699</v>
      </c>
      <c r="L148" s="49">
        <v>1.0268585059194</v>
      </c>
      <c r="M148" s="3" t="s">
        <v>142</v>
      </c>
      <c r="N148" s="50">
        <v>1.75366666666667E-9</v>
      </c>
      <c r="O148" s="50">
        <v>1.32633639846743E-8</v>
      </c>
      <c r="P148" s="50" t="s">
        <v>128</v>
      </c>
      <c r="Q148" s="50">
        <v>1.57846666666667E-9</v>
      </c>
      <c r="R148" s="50">
        <v>1.19382881226054E-8</v>
      </c>
      <c r="S148" s="50" t="s">
        <v>128</v>
      </c>
      <c r="T148" s="50"/>
      <c r="U148" s="50">
        <v>0</v>
      </c>
      <c r="V148" s="50"/>
      <c r="W148" s="50"/>
      <c r="X148" s="50">
        <v>0</v>
      </c>
      <c r="Y148" s="50"/>
      <c r="Z148" s="50">
        <v>6.7099999999999996E-10</v>
      </c>
      <c r="AA148" s="50">
        <v>1.6916398467433001E-9</v>
      </c>
      <c r="AB148" s="50" t="s">
        <v>128</v>
      </c>
      <c r="AC148" s="50">
        <v>1.1700000000000001E-9</v>
      </c>
      <c r="AD148" s="50">
        <v>2.9496551724137901E-9</v>
      </c>
      <c r="AE148" s="50" t="s">
        <v>128</v>
      </c>
      <c r="AF148" s="50"/>
      <c r="AG148" s="50">
        <v>0</v>
      </c>
      <c r="AH148" s="50"/>
      <c r="AI148" s="50"/>
      <c r="AJ148" s="50">
        <v>0</v>
      </c>
      <c r="AK148" s="50"/>
      <c r="AL148" s="63">
        <v>0.28797582116731901</v>
      </c>
      <c r="AM148" s="63">
        <v>2.1828483268666701</v>
      </c>
      <c r="AN148" s="50" t="s">
        <v>128</v>
      </c>
      <c r="AO148" s="50">
        <v>2.8200000000000002E-9</v>
      </c>
      <c r="AP148" s="50">
        <v>7.1094252873563202E-9</v>
      </c>
      <c r="AQ148" s="50" t="s">
        <v>128</v>
      </c>
      <c r="AR148" s="50"/>
      <c r="AS148" s="50">
        <v>0</v>
      </c>
      <c r="AT148" s="50"/>
      <c r="AU148" s="50"/>
      <c r="AV148" s="50"/>
      <c r="AW148" s="50">
        <v>7.5056666666666702E-9</v>
      </c>
      <c r="AX148" s="50">
        <v>5.67669961685824E-8</v>
      </c>
      <c r="AY148" s="50" t="s">
        <v>128</v>
      </c>
      <c r="AZ148" s="50">
        <v>4.2066666666666699E-9</v>
      </c>
      <c r="BA148" s="50">
        <v>3.1815938697318E-8</v>
      </c>
      <c r="BB148" s="50" t="s">
        <v>128</v>
      </c>
      <c r="BC148" s="50">
        <v>4.8164109827749496E-7</v>
      </c>
      <c r="BD148" s="50">
        <v>3.63829585765095E-6</v>
      </c>
      <c r="BE148" s="50" t="s">
        <v>128</v>
      </c>
      <c r="BF148" s="50">
        <v>8.38E-10</v>
      </c>
      <c r="BG148" s="50">
        <v>2.1126590038314201E-9</v>
      </c>
      <c r="BH148" s="50" t="s">
        <v>128</v>
      </c>
      <c r="BI148" s="50"/>
      <c r="BJ148" s="50"/>
      <c r="BK148" s="50">
        <v>1.7752333333333299E-7</v>
      </c>
      <c r="BL148" s="50">
        <v>1.3426477394635999E-6</v>
      </c>
      <c r="BM148" s="50" t="s">
        <v>128</v>
      </c>
      <c r="BN148" s="50">
        <v>4.3613333333333298E-8</v>
      </c>
      <c r="BO148" s="50">
        <v>3.2985716475095802E-7</v>
      </c>
      <c r="BP148" s="50" t="s">
        <v>128</v>
      </c>
      <c r="BQ148" s="50">
        <v>3.7985000000000001E-9</v>
      </c>
      <c r="BR148" s="50">
        <v>1.91525900383142E-8</v>
      </c>
      <c r="BS148" s="50" t="s">
        <v>128</v>
      </c>
      <c r="BT148" s="50"/>
      <c r="BU148" s="50"/>
      <c r="BV148" s="50"/>
      <c r="BW148" s="50"/>
      <c r="BX148" s="50"/>
      <c r="BY148" s="50"/>
      <c r="BZ148" s="50"/>
      <c r="CA148" s="50"/>
      <c r="CB148" s="50"/>
      <c r="CC148" s="50">
        <v>5.2897516790306796E-4</v>
      </c>
      <c r="CD148" s="50">
        <v>4.0105581782132497E-3</v>
      </c>
      <c r="CE148" s="50" t="s">
        <v>128</v>
      </c>
      <c r="CF148" s="3" t="s">
        <v>132</v>
      </c>
      <c r="CG148" s="51" t="s">
        <v>159</v>
      </c>
      <c r="CH148" s="52">
        <v>39356</v>
      </c>
      <c r="CI148" s="51" t="s">
        <v>132</v>
      </c>
      <c r="CJ148" s="51" t="s">
        <v>159</v>
      </c>
      <c r="CK148" s="52">
        <v>39356</v>
      </c>
      <c r="CL148" s="51" t="s">
        <v>132</v>
      </c>
      <c r="CM148" s="51" t="s">
        <v>159</v>
      </c>
      <c r="CN148" s="52">
        <v>39356</v>
      </c>
      <c r="CO148" s="51" t="s">
        <v>130</v>
      </c>
      <c r="CP148" s="51" t="s">
        <v>186</v>
      </c>
      <c r="CQ148" s="52">
        <v>32295</v>
      </c>
      <c r="CR148" s="51" t="s">
        <v>130</v>
      </c>
      <c r="CS148" s="51" t="s">
        <v>186</v>
      </c>
      <c r="CT148" s="52">
        <v>32295</v>
      </c>
      <c r="CU148" s="51" t="s">
        <v>130</v>
      </c>
      <c r="CV148" s="51" t="s">
        <v>186</v>
      </c>
      <c r="CW148" s="52">
        <v>32295</v>
      </c>
    </row>
    <row r="149" spans="1:101">
      <c r="A149" s="3" t="s">
        <v>122</v>
      </c>
      <c r="B149" s="3">
        <v>10071</v>
      </c>
      <c r="C149" s="3" t="s">
        <v>392</v>
      </c>
      <c r="D149" s="3" t="s">
        <v>303</v>
      </c>
      <c r="E149" s="3" t="s">
        <v>394</v>
      </c>
      <c r="F149" s="126" t="s">
        <v>561</v>
      </c>
      <c r="G149" s="3" t="s">
        <v>126</v>
      </c>
      <c r="H149" s="48">
        <v>57.51</v>
      </c>
      <c r="I149" s="48">
        <v>600</v>
      </c>
      <c r="J149" s="48">
        <v>446.64308391298198</v>
      </c>
      <c r="K149" s="48">
        <v>59.054632675424699</v>
      </c>
      <c r="L149" s="49">
        <v>1.0268585059194</v>
      </c>
      <c r="M149" s="3" t="s">
        <v>142</v>
      </c>
      <c r="N149" s="50">
        <v>1.75366666666667E-9</v>
      </c>
      <c r="O149" s="50">
        <v>1.32633639846743E-8</v>
      </c>
      <c r="P149" s="50" t="s">
        <v>128</v>
      </c>
      <c r="Q149" s="50">
        <v>1.57846666666667E-9</v>
      </c>
      <c r="R149" s="50">
        <v>1.19382881226054E-8</v>
      </c>
      <c r="S149" s="50" t="s">
        <v>128</v>
      </c>
      <c r="T149" s="50"/>
      <c r="U149" s="50">
        <v>0</v>
      </c>
      <c r="V149" s="50"/>
      <c r="W149" s="50"/>
      <c r="X149" s="50">
        <v>0</v>
      </c>
      <c r="Y149" s="50"/>
      <c r="Z149" s="50">
        <v>6.7099999999999996E-10</v>
      </c>
      <c r="AA149" s="50">
        <v>1.6916398467433001E-9</v>
      </c>
      <c r="AB149" s="50" t="s">
        <v>128</v>
      </c>
      <c r="AC149" s="50">
        <v>1.1700000000000001E-9</v>
      </c>
      <c r="AD149" s="50">
        <v>2.9496551724137901E-9</v>
      </c>
      <c r="AE149" s="50" t="s">
        <v>128</v>
      </c>
      <c r="AF149" s="50"/>
      <c r="AG149" s="50">
        <v>0</v>
      </c>
      <c r="AH149" s="50"/>
      <c r="AI149" s="50"/>
      <c r="AJ149" s="50">
        <v>0</v>
      </c>
      <c r="AK149" s="50"/>
      <c r="AL149" s="63">
        <v>0.28797582116731901</v>
      </c>
      <c r="AM149" s="63">
        <v>2.1828483268666701</v>
      </c>
      <c r="AN149" s="50" t="s">
        <v>128</v>
      </c>
      <c r="AO149" s="50">
        <v>2.8200000000000002E-9</v>
      </c>
      <c r="AP149" s="50">
        <v>7.1094252873563202E-9</v>
      </c>
      <c r="AQ149" s="50" t="s">
        <v>128</v>
      </c>
      <c r="AR149" s="50"/>
      <c r="AS149" s="50">
        <v>0</v>
      </c>
      <c r="AT149" s="50"/>
      <c r="AU149" s="50"/>
      <c r="AV149" s="50"/>
      <c r="AW149" s="50">
        <v>7.5056666666666702E-9</v>
      </c>
      <c r="AX149" s="50">
        <v>5.67669961685824E-8</v>
      </c>
      <c r="AY149" s="50" t="s">
        <v>128</v>
      </c>
      <c r="AZ149" s="50">
        <v>4.2066666666666699E-9</v>
      </c>
      <c r="BA149" s="50">
        <v>3.1815938697318E-8</v>
      </c>
      <c r="BB149" s="50" t="s">
        <v>128</v>
      </c>
      <c r="BC149" s="50">
        <v>4.8164109827749496E-7</v>
      </c>
      <c r="BD149" s="50">
        <v>3.63829585765095E-6</v>
      </c>
      <c r="BE149" s="50" t="s">
        <v>128</v>
      </c>
      <c r="BF149" s="50">
        <v>8.38E-10</v>
      </c>
      <c r="BG149" s="50">
        <v>2.1126590038314201E-9</v>
      </c>
      <c r="BH149" s="50" t="s">
        <v>128</v>
      </c>
      <c r="BI149" s="50"/>
      <c r="BJ149" s="50"/>
      <c r="BK149" s="50">
        <v>1.7752333333333299E-7</v>
      </c>
      <c r="BL149" s="50">
        <v>1.3426477394635999E-6</v>
      </c>
      <c r="BM149" s="50" t="s">
        <v>128</v>
      </c>
      <c r="BN149" s="50">
        <v>4.3613333333333298E-8</v>
      </c>
      <c r="BO149" s="50">
        <v>3.2985716475095802E-7</v>
      </c>
      <c r="BP149" s="50" t="s">
        <v>128</v>
      </c>
      <c r="BQ149" s="50">
        <v>3.7985000000000001E-9</v>
      </c>
      <c r="BR149" s="50">
        <v>1.91525900383142E-8</v>
      </c>
      <c r="BS149" s="50" t="s">
        <v>128</v>
      </c>
      <c r="BT149" s="50"/>
      <c r="BU149" s="50"/>
      <c r="BV149" s="50"/>
      <c r="BW149" s="50"/>
      <c r="BX149" s="50"/>
      <c r="BY149" s="50"/>
      <c r="BZ149" s="50"/>
      <c r="CA149" s="50"/>
      <c r="CB149" s="50"/>
      <c r="CC149" s="50">
        <v>5.2897516790306796E-4</v>
      </c>
      <c r="CD149" s="50">
        <v>4.0105581782132497E-3</v>
      </c>
      <c r="CE149" s="50" t="s">
        <v>128</v>
      </c>
      <c r="CF149" s="3" t="s">
        <v>132</v>
      </c>
      <c r="CG149" s="51" t="s">
        <v>159</v>
      </c>
      <c r="CH149" s="52">
        <v>39356</v>
      </c>
      <c r="CI149" s="51" t="s">
        <v>132</v>
      </c>
      <c r="CJ149" s="51" t="s">
        <v>159</v>
      </c>
      <c r="CK149" s="52">
        <v>39356</v>
      </c>
      <c r="CL149" s="51" t="s">
        <v>132</v>
      </c>
      <c r="CM149" s="51" t="s">
        <v>159</v>
      </c>
      <c r="CN149" s="52">
        <v>39356</v>
      </c>
      <c r="CO149" s="51" t="s">
        <v>130</v>
      </c>
      <c r="CP149" s="51" t="s">
        <v>186</v>
      </c>
      <c r="CQ149" s="52">
        <v>32295</v>
      </c>
      <c r="CR149" s="51" t="s">
        <v>130</v>
      </c>
      <c r="CS149" s="51" t="s">
        <v>186</v>
      </c>
      <c r="CT149" s="52">
        <v>32295</v>
      </c>
      <c r="CU149" s="51" t="s">
        <v>130</v>
      </c>
      <c r="CV149" s="51" t="s">
        <v>186</v>
      </c>
      <c r="CW149" s="52">
        <v>32295</v>
      </c>
    </row>
    <row r="150" spans="1:101">
      <c r="A150" s="3" t="s">
        <v>122</v>
      </c>
      <c r="B150" s="3">
        <v>10071</v>
      </c>
      <c r="C150" s="3" t="s">
        <v>392</v>
      </c>
      <c r="D150" s="3" t="s">
        <v>303</v>
      </c>
      <c r="E150" s="3" t="s">
        <v>393</v>
      </c>
      <c r="F150" s="55">
        <v>3</v>
      </c>
      <c r="G150" s="3" t="s">
        <v>126</v>
      </c>
      <c r="H150" s="48">
        <v>57.51</v>
      </c>
      <c r="I150" s="48">
        <v>600</v>
      </c>
      <c r="J150" s="48">
        <v>672</v>
      </c>
      <c r="K150" s="48">
        <v>60</v>
      </c>
      <c r="L150" s="49">
        <v>1.04329681794471</v>
      </c>
      <c r="M150" s="3" t="s">
        <v>142</v>
      </c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63">
        <v>0.20267921296909999</v>
      </c>
      <c r="AM150" s="63">
        <v>2.26991342867922</v>
      </c>
      <c r="AN150" s="50" t="s">
        <v>128</v>
      </c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>
        <v>4.7982498277253199E-7</v>
      </c>
      <c r="BD150" s="50">
        <v>5.3724758413976097E-6</v>
      </c>
      <c r="BE150" s="50" t="s">
        <v>128</v>
      </c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>
        <v>3.9899581429140598E-4</v>
      </c>
      <c r="CD150" s="50">
        <v>4.4730327794737998E-3</v>
      </c>
      <c r="CE150" s="50" t="s">
        <v>128</v>
      </c>
      <c r="CF150" s="3" t="s">
        <v>132</v>
      </c>
      <c r="CG150" s="51" t="s">
        <v>159</v>
      </c>
      <c r="CH150" s="52">
        <v>39539</v>
      </c>
      <c r="CI150" s="51" t="s">
        <v>132</v>
      </c>
      <c r="CJ150" s="51" t="s">
        <v>159</v>
      </c>
      <c r="CK150" s="52">
        <v>39539</v>
      </c>
      <c r="CL150" s="51" t="s">
        <v>132</v>
      </c>
      <c r="CM150" s="51" t="s">
        <v>159</v>
      </c>
      <c r="CN150" s="52">
        <v>39539</v>
      </c>
      <c r="CO150" s="51" t="s">
        <v>130</v>
      </c>
      <c r="CP150" s="51" t="s">
        <v>186</v>
      </c>
      <c r="CQ150" s="52">
        <v>32295</v>
      </c>
      <c r="CR150" s="51" t="s">
        <v>130</v>
      </c>
      <c r="CS150" s="51" t="s">
        <v>186</v>
      </c>
      <c r="CT150" s="52">
        <v>32295</v>
      </c>
      <c r="CU150" s="51" t="s">
        <v>130</v>
      </c>
      <c r="CV150" s="51" t="s">
        <v>186</v>
      </c>
      <c r="CW150" s="52">
        <v>32295</v>
      </c>
    </row>
    <row r="151" spans="1:101">
      <c r="A151" s="3" t="s">
        <v>122</v>
      </c>
      <c r="B151" s="3">
        <v>10071</v>
      </c>
      <c r="C151" s="3" t="s">
        <v>392</v>
      </c>
      <c r="D151" s="3" t="s">
        <v>303</v>
      </c>
      <c r="E151" s="3" t="s">
        <v>393</v>
      </c>
      <c r="F151" s="126" t="s">
        <v>561</v>
      </c>
      <c r="G151" s="3" t="s">
        <v>126</v>
      </c>
      <c r="H151" s="48">
        <v>57.51</v>
      </c>
      <c r="I151" s="48">
        <v>600</v>
      </c>
      <c r="J151" s="48">
        <v>672</v>
      </c>
      <c r="K151" s="48">
        <v>60</v>
      </c>
      <c r="L151" s="49">
        <v>1.04329681794471</v>
      </c>
      <c r="M151" s="3" t="s">
        <v>142</v>
      </c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63">
        <v>0.20267921296909999</v>
      </c>
      <c r="AM151" s="63">
        <v>2.26991342867922</v>
      </c>
      <c r="AN151" s="50" t="s">
        <v>128</v>
      </c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>
        <v>4.7982498277253199E-7</v>
      </c>
      <c r="BD151" s="50">
        <v>5.3724758413976097E-6</v>
      </c>
      <c r="BE151" s="50" t="s">
        <v>128</v>
      </c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>
        <v>3.9899581429140598E-4</v>
      </c>
      <c r="CD151" s="50">
        <v>4.4730327794737998E-3</v>
      </c>
      <c r="CE151" s="50" t="s">
        <v>128</v>
      </c>
      <c r="CF151" s="3" t="s">
        <v>132</v>
      </c>
      <c r="CG151" s="51" t="s">
        <v>159</v>
      </c>
      <c r="CH151" s="52">
        <v>39539</v>
      </c>
      <c r="CI151" s="51" t="s">
        <v>132</v>
      </c>
      <c r="CJ151" s="51" t="s">
        <v>159</v>
      </c>
      <c r="CK151" s="52">
        <v>39539</v>
      </c>
      <c r="CL151" s="51" t="s">
        <v>132</v>
      </c>
      <c r="CM151" s="51" t="s">
        <v>159</v>
      </c>
      <c r="CN151" s="52">
        <v>39539</v>
      </c>
      <c r="CO151" s="51" t="s">
        <v>130</v>
      </c>
      <c r="CP151" s="51" t="s">
        <v>186</v>
      </c>
      <c r="CQ151" s="52">
        <v>32295</v>
      </c>
      <c r="CR151" s="51" t="s">
        <v>130</v>
      </c>
      <c r="CS151" s="51" t="s">
        <v>186</v>
      </c>
      <c r="CT151" s="52">
        <v>32295</v>
      </c>
      <c r="CU151" s="51" t="s">
        <v>130</v>
      </c>
      <c r="CV151" s="51" t="s">
        <v>186</v>
      </c>
      <c r="CW151" s="52">
        <v>32295</v>
      </c>
    </row>
    <row r="152" spans="1:101">
      <c r="A152" s="3" t="s">
        <v>122</v>
      </c>
      <c r="B152" s="3">
        <v>10071</v>
      </c>
      <c r="C152" s="3" t="s">
        <v>392</v>
      </c>
      <c r="D152" s="3" t="s">
        <v>303</v>
      </c>
      <c r="E152" s="3" t="s">
        <v>393</v>
      </c>
      <c r="F152" s="126" t="s">
        <v>561</v>
      </c>
      <c r="G152" s="3" t="s">
        <v>126</v>
      </c>
      <c r="H152" s="48">
        <v>57.51</v>
      </c>
      <c r="I152" s="48">
        <v>600</v>
      </c>
      <c r="J152" s="48">
        <v>672</v>
      </c>
      <c r="K152" s="48">
        <v>60</v>
      </c>
      <c r="L152" s="49">
        <v>1.04329681794471</v>
      </c>
      <c r="M152" s="3" t="s">
        <v>142</v>
      </c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63">
        <v>0.20267921296909999</v>
      </c>
      <c r="AM152" s="63">
        <v>2.26991342867922</v>
      </c>
      <c r="AN152" s="50" t="s">
        <v>128</v>
      </c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>
        <v>4.7982498277253199E-7</v>
      </c>
      <c r="BD152" s="50">
        <v>5.3724758413976097E-6</v>
      </c>
      <c r="BE152" s="50" t="s">
        <v>128</v>
      </c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>
        <v>3.9899581429140598E-4</v>
      </c>
      <c r="CD152" s="50">
        <v>4.4730327794737998E-3</v>
      </c>
      <c r="CE152" s="50" t="s">
        <v>128</v>
      </c>
      <c r="CF152" s="3" t="s">
        <v>132</v>
      </c>
      <c r="CG152" s="51" t="s">
        <v>159</v>
      </c>
      <c r="CH152" s="52">
        <v>39539</v>
      </c>
      <c r="CI152" s="51" t="s">
        <v>132</v>
      </c>
      <c r="CJ152" s="51" t="s">
        <v>159</v>
      </c>
      <c r="CK152" s="52">
        <v>39539</v>
      </c>
      <c r="CL152" s="51" t="s">
        <v>132</v>
      </c>
      <c r="CM152" s="51" t="s">
        <v>159</v>
      </c>
      <c r="CN152" s="52">
        <v>39539</v>
      </c>
      <c r="CO152" s="51" t="s">
        <v>130</v>
      </c>
      <c r="CP152" s="51" t="s">
        <v>186</v>
      </c>
      <c r="CQ152" s="52">
        <v>32295</v>
      </c>
      <c r="CR152" s="51" t="s">
        <v>130</v>
      </c>
      <c r="CS152" s="51" t="s">
        <v>186</v>
      </c>
      <c r="CT152" s="52">
        <v>32295</v>
      </c>
      <c r="CU152" s="51" t="s">
        <v>130</v>
      </c>
      <c r="CV152" s="51" t="s">
        <v>186</v>
      </c>
      <c r="CW152" s="52">
        <v>32295</v>
      </c>
    </row>
    <row r="153" spans="1:101">
      <c r="A153" s="3" t="s">
        <v>122</v>
      </c>
      <c r="B153" s="3">
        <v>6085</v>
      </c>
      <c r="C153" s="3" t="s">
        <v>344</v>
      </c>
      <c r="D153" s="3" t="s">
        <v>214</v>
      </c>
      <c r="E153" s="3" t="s">
        <v>346</v>
      </c>
      <c r="F153" s="55">
        <v>1</v>
      </c>
      <c r="G153" s="3" t="s">
        <v>126</v>
      </c>
      <c r="H153" s="48">
        <v>393</v>
      </c>
      <c r="I153" s="48">
        <v>3967</v>
      </c>
      <c r="J153" s="48">
        <v>4322.9333333333298</v>
      </c>
      <c r="K153" s="48">
        <v>349.99460251368703</v>
      </c>
      <c r="L153" s="49">
        <v>0.89057150766841398</v>
      </c>
      <c r="M153" s="3" t="s">
        <v>142</v>
      </c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63">
        <v>0.18969956899315801</v>
      </c>
      <c r="AM153" s="63">
        <v>2.3405301707650699</v>
      </c>
      <c r="AN153" s="50" t="s">
        <v>128</v>
      </c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>
        <v>0</v>
      </c>
      <c r="BE153" s="50"/>
      <c r="BF153" s="50"/>
      <c r="BG153" s="50"/>
      <c r="BH153" s="50"/>
      <c r="BI153" s="50">
        <v>4.5333333333333299E-4</v>
      </c>
      <c r="BJ153" s="50" t="s">
        <v>128</v>
      </c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>
        <v>9.5811959644475199E-4</v>
      </c>
      <c r="CD153" s="50">
        <v>1.1783150508692899E-2</v>
      </c>
      <c r="CE153" s="50" t="s">
        <v>128</v>
      </c>
      <c r="CF153" s="3" t="s">
        <v>130</v>
      </c>
      <c r="CG153" s="51" t="s">
        <v>138</v>
      </c>
      <c r="CH153" s="52">
        <v>31413</v>
      </c>
      <c r="CI153" s="51" t="s">
        <v>132</v>
      </c>
      <c r="CJ153" s="51" t="s">
        <v>133</v>
      </c>
      <c r="CK153" s="52">
        <v>31444</v>
      </c>
    </row>
    <row r="154" spans="1:101">
      <c r="A154" s="3" t="s">
        <v>122</v>
      </c>
      <c r="B154" s="3">
        <v>2480</v>
      </c>
      <c r="C154" s="3" t="s">
        <v>256</v>
      </c>
      <c r="D154" s="3" t="s">
        <v>257</v>
      </c>
      <c r="E154" s="3" t="s">
        <v>174</v>
      </c>
      <c r="F154" s="55">
        <v>1</v>
      </c>
      <c r="G154" s="3" t="s">
        <v>126</v>
      </c>
      <c r="H154" s="48">
        <v>144.9</v>
      </c>
      <c r="I154" s="48">
        <v>1365</v>
      </c>
      <c r="J154" s="48">
        <v>1401.86666666667</v>
      </c>
      <c r="K154" s="48">
        <v>145.696666666667</v>
      </c>
      <c r="L154" s="49">
        <v>1.00549804462848</v>
      </c>
      <c r="M154" s="3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63">
        <v>0.27139419008365101</v>
      </c>
      <c r="AM154" s="63">
        <v>2.6111298564523402</v>
      </c>
      <c r="AN154" s="50" t="s">
        <v>128</v>
      </c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>
        <v>3.6589395282396203E-5</v>
      </c>
      <c r="BD154" s="50">
        <v>3.5217151601718398E-4</v>
      </c>
      <c r="BE154" s="50" t="s">
        <v>128</v>
      </c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3" t="s">
        <v>130</v>
      </c>
      <c r="CG154" s="51" t="s">
        <v>138</v>
      </c>
      <c r="CH154" s="52">
        <v>32021</v>
      </c>
    </row>
    <row r="155" spans="1:101">
      <c r="A155" s="3" t="s">
        <v>122</v>
      </c>
      <c r="B155" s="3">
        <v>6166</v>
      </c>
      <c r="C155" s="3" t="s">
        <v>356</v>
      </c>
      <c r="D155" s="3" t="s">
        <v>214</v>
      </c>
      <c r="E155" s="3" t="s">
        <v>357</v>
      </c>
      <c r="F155" s="55">
        <v>1</v>
      </c>
      <c r="G155" s="3" t="s">
        <v>126</v>
      </c>
      <c r="H155" s="48">
        <v>1320</v>
      </c>
      <c r="I155" s="48">
        <v>12374</v>
      </c>
      <c r="J155" s="48">
        <v>13152</v>
      </c>
      <c r="K155" s="48">
        <v>1312</v>
      </c>
      <c r="L155" s="49">
        <v>0.99393939393939401</v>
      </c>
      <c r="M155" s="3" t="s">
        <v>137</v>
      </c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63">
        <v>0.28527006790669002</v>
      </c>
      <c r="AM155" s="63">
        <v>2.8596584856012099</v>
      </c>
      <c r="AN155" s="50" t="s">
        <v>128</v>
      </c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>
        <v>7.6666666666666702E-4</v>
      </c>
      <c r="BJ155" s="50" t="s">
        <v>128</v>
      </c>
      <c r="BK155" s="50"/>
      <c r="BL155" s="50"/>
      <c r="BM155" s="50"/>
      <c r="BN155" s="50"/>
      <c r="BO155" s="50"/>
      <c r="BP155" s="50"/>
      <c r="BQ155" s="50"/>
      <c r="BR155" s="50"/>
      <c r="BS155" s="50"/>
      <c r="BT155" s="50">
        <v>5.63035574465933E-5</v>
      </c>
      <c r="BU155" s="50">
        <v>5.6440883196463105E-4</v>
      </c>
      <c r="BV155" s="50" t="s">
        <v>128</v>
      </c>
      <c r="BW155" s="50"/>
      <c r="BX155" s="50"/>
      <c r="BY155" s="50"/>
      <c r="BZ155" s="50"/>
      <c r="CA155" s="50"/>
      <c r="CB155" s="50"/>
      <c r="CC155" s="50"/>
      <c r="CD155" s="50"/>
      <c r="CE155" s="50"/>
      <c r="CF155" s="3" t="s">
        <v>170</v>
      </c>
      <c r="CG155" s="51" t="s">
        <v>185</v>
      </c>
      <c r="CH155" s="52">
        <v>40057</v>
      </c>
      <c r="CI155" s="51" t="s">
        <v>130</v>
      </c>
      <c r="CJ155" s="51" t="s">
        <v>138</v>
      </c>
      <c r="CK155" s="52">
        <v>32843</v>
      </c>
    </row>
    <row r="156" spans="1:101">
      <c r="A156" s="3" t="s">
        <v>122</v>
      </c>
      <c r="B156" s="3">
        <v>2718</v>
      </c>
      <c r="C156" s="3" t="s">
        <v>263</v>
      </c>
      <c r="D156" s="3" t="s">
        <v>261</v>
      </c>
      <c r="E156" s="3" t="s">
        <v>265</v>
      </c>
      <c r="F156" s="55">
        <v>1</v>
      </c>
      <c r="G156" s="3" t="s">
        <v>126</v>
      </c>
      <c r="H156" s="48">
        <v>297.3</v>
      </c>
      <c r="I156" s="48">
        <v>2380</v>
      </c>
      <c r="J156" s="48">
        <v>5629.3577210000003</v>
      </c>
      <c r="K156" s="48">
        <v>531.53302752313505</v>
      </c>
      <c r="L156" s="49">
        <v>1.78786756650903</v>
      </c>
      <c r="M156" s="3" t="s">
        <v>142</v>
      </c>
      <c r="N156" s="50">
        <v>5.0500000000000002E-8</v>
      </c>
      <c r="O156" s="50"/>
      <c r="P156" s="50" t="s">
        <v>129</v>
      </c>
      <c r="Q156" s="50">
        <v>5.1000000000000002E-9</v>
      </c>
      <c r="R156" s="50"/>
      <c r="S156" s="50" t="s">
        <v>129</v>
      </c>
      <c r="T156" s="50">
        <v>1.5799999999999999E-8</v>
      </c>
      <c r="U156" s="50"/>
      <c r="V156" s="50" t="s">
        <v>129</v>
      </c>
      <c r="W156" s="50">
        <v>3.3999999999999998E-9</v>
      </c>
      <c r="X156" s="50"/>
      <c r="Y156" s="50" t="s">
        <v>129</v>
      </c>
      <c r="Z156" s="50">
        <v>1.77E-8</v>
      </c>
      <c r="AA156" s="50"/>
      <c r="AB156" s="50" t="s">
        <v>129</v>
      </c>
      <c r="AC156" s="50">
        <v>2.9300000000000001E-8</v>
      </c>
      <c r="AD156" s="50"/>
      <c r="AE156" s="50" t="s">
        <v>129</v>
      </c>
      <c r="AF156" s="50">
        <v>4.0000000000000002E-9</v>
      </c>
      <c r="AG156" s="50"/>
      <c r="AH156" s="50" t="s">
        <v>129</v>
      </c>
      <c r="AI156" s="50">
        <v>3.33E-8</v>
      </c>
      <c r="AJ156" s="50"/>
      <c r="AK156" s="50" t="s">
        <v>129</v>
      </c>
      <c r="AL156" s="63">
        <v>0.31800377601971902</v>
      </c>
      <c r="AM156" s="63">
        <v>3.3679130348411701</v>
      </c>
      <c r="AN156" s="50" t="s">
        <v>128</v>
      </c>
      <c r="AO156" s="50">
        <v>2.9999999999999997E-8</v>
      </c>
      <c r="AP156" s="50"/>
      <c r="AQ156" s="50" t="s">
        <v>129</v>
      </c>
      <c r="AR156" s="50">
        <v>3E-9</v>
      </c>
      <c r="AS156" s="50"/>
      <c r="AT156" s="50" t="s">
        <v>129</v>
      </c>
      <c r="AU156" s="50">
        <v>1.642E-7</v>
      </c>
      <c r="AV156" s="50" t="s">
        <v>129</v>
      </c>
      <c r="AW156" s="50">
        <v>2.8970000000000001E-7</v>
      </c>
      <c r="AX156" s="50"/>
      <c r="AY156" s="50" t="s">
        <v>129</v>
      </c>
      <c r="AZ156" s="50">
        <v>2.2630000000000001E-7</v>
      </c>
      <c r="BA156" s="50"/>
      <c r="BB156" s="50" t="s">
        <v>129</v>
      </c>
      <c r="BC156" s="50">
        <v>1.46362443726667E-6</v>
      </c>
      <c r="BD156" s="50"/>
      <c r="BE156" s="50" t="s">
        <v>128</v>
      </c>
      <c r="BF156" s="50">
        <v>2.1000000000000002E-9</v>
      </c>
      <c r="BG156" s="50"/>
      <c r="BH156" s="50" t="s">
        <v>129</v>
      </c>
      <c r="BI156" s="50">
        <v>2.7242598060249999E-4</v>
      </c>
      <c r="BJ156" s="50" t="s">
        <v>128</v>
      </c>
      <c r="BK156" s="50">
        <v>4.453E-7</v>
      </c>
      <c r="BL156" s="50"/>
      <c r="BM156" s="50" t="s">
        <v>129</v>
      </c>
      <c r="BN156" s="50">
        <v>3.0079999999999999E-7</v>
      </c>
      <c r="BO156" s="50"/>
      <c r="BP156" s="50" t="s">
        <v>129</v>
      </c>
      <c r="BQ156" s="50">
        <v>2.3550000000000001E-7</v>
      </c>
      <c r="BR156" s="50"/>
      <c r="BS156" s="50" t="s">
        <v>129</v>
      </c>
      <c r="BT156" s="50"/>
      <c r="BU156" s="50"/>
      <c r="BV156" s="50"/>
      <c r="BW156" s="50"/>
      <c r="BX156" s="50"/>
      <c r="BY156" s="50"/>
      <c r="BZ156" s="50"/>
      <c r="CA156" s="50"/>
      <c r="CB156" s="50"/>
      <c r="CC156" s="50">
        <v>5.7337140068221704E-4</v>
      </c>
      <c r="CD156" s="50">
        <v>6.0724593850201196E-3</v>
      </c>
      <c r="CE156" s="50" t="s">
        <v>128</v>
      </c>
      <c r="CF156" s="3" t="s">
        <v>152</v>
      </c>
      <c r="CG156" s="51" t="s">
        <v>178</v>
      </c>
      <c r="CH156" s="52">
        <v>38869</v>
      </c>
      <c r="CI156" s="51" t="s">
        <v>130</v>
      </c>
      <c r="CJ156" s="51" t="s">
        <v>131</v>
      </c>
      <c r="CK156" s="52">
        <v>36192</v>
      </c>
      <c r="CL156" s="51" t="s">
        <v>132</v>
      </c>
      <c r="CM156" s="51" t="s">
        <v>133</v>
      </c>
      <c r="CN156" s="52">
        <v>39904</v>
      </c>
    </row>
    <row r="157" spans="1:101">
      <c r="A157" s="3" t="s">
        <v>122</v>
      </c>
      <c r="B157" s="3">
        <v>1241</v>
      </c>
      <c r="C157" s="3" t="s">
        <v>230</v>
      </c>
      <c r="D157" s="3" t="s">
        <v>231</v>
      </c>
      <c r="E157" s="3" t="s">
        <v>158</v>
      </c>
      <c r="F157" s="55">
        <v>1</v>
      </c>
      <c r="G157" s="3" t="s">
        <v>126</v>
      </c>
      <c r="H157" s="48">
        <v>685</v>
      </c>
      <c r="I157" s="48">
        <v>7700</v>
      </c>
      <c r="J157" s="48">
        <v>6759.8</v>
      </c>
      <c r="K157" s="48">
        <v>685.57868075554097</v>
      </c>
      <c r="L157" s="49">
        <v>1.0008447894241499</v>
      </c>
      <c r="M157" s="3" t="s">
        <v>137</v>
      </c>
      <c r="N157" s="50">
        <v>5.4275619010000002E-8</v>
      </c>
      <c r="O157" s="50">
        <v>5.3498639923829595E-7</v>
      </c>
      <c r="P157" s="50" t="s">
        <v>129</v>
      </c>
      <c r="Q157" s="50">
        <v>5.4275619010000002E-8</v>
      </c>
      <c r="R157" s="50">
        <v>5.3498639923829595E-7</v>
      </c>
      <c r="S157" s="50" t="s">
        <v>129</v>
      </c>
      <c r="T157" s="50">
        <v>5.4275619010000002E-8</v>
      </c>
      <c r="U157" s="50">
        <v>5.3498639923829595E-7</v>
      </c>
      <c r="V157" s="50" t="s">
        <v>129</v>
      </c>
      <c r="W157" s="50">
        <v>5.4275619010000002E-8</v>
      </c>
      <c r="X157" s="50">
        <v>5.3498639923829595E-7</v>
      </c>
      <c r="Y157" s="50" t="s">
        <v>129</v>
      </c>
      <c r="Z157" s="50">
        <v>5.4275619010000002E-8</v>
      </c>
      <c r="AA157" s="50">
        <v>5.3498639923829595E-7</v>
      </c>
      <c r="AB157" s="50" t="s">
        <v>129</v>
      </c>
      <c r="AC157" s="50">
        <v>5.4275619010000002E-8</v>
      </c>
      <c r="AD157" s="50">
        <v>5.3498639923829595E-7</v>
      </c>
      <c r="AE157" s="50" t="s">
        <v>129</v>
      </c>
      <c r="AF157" s="50">
        <v>5.4275619010000002E-8</v>
      </c>
      <c r="AG157" s="50">
        <v>5.3498639923829595E-7</v>
      </c>
      <c r="AH157" s="50" t="s">
        <v>129</v>
      </c>
      <c r="AI157" s="50">
        <v>5.4275619010000002E-8</v>
      </c>
      <c r="AJ157" s="50">
        <v>5.3498639923829595E-7</v>
      </c>
      <c r="AK157" s="50" t="s">
        <v>129</v>
      </c>
      <c r="AL157" s="63">
        <v>0.35375057691663497</v>
      </c>
      <c r="AM157" s="63">
        <v>3.4985854423424501</v>
      </c>
      <c r="AN157" s="50" t="s">
        <v>128</v>
      </c>
      <c r="AO157" s="50">
        <v>5.4275619010000002E-8</v>
      </c>
      <c r="AP157" s="50">
        <v>5.3498639923829595E-7</v>
      </c>
      <c r="AQ157" s="50" t="s">
        <v>129</v>
      </c>
      <c r="AR157" s="50">
        <v>5.4275619010000002E-8</v>
      </c>
      <c r="AS157" s="50">
        <v>5.3498639923829595E-7</v>
      </c>
      <c r="AT157" s="50" t="s">
        <v>129</v>
      </c>
      <c r="AU157" s="50">
        <v>7.5057737803000006E-5</v>
      </c>
      <c r="AV157" s="50" t="s">
        <v>129</v>
      </c>
      <c r="AW157" s="50">
        <v>5.3072827829999997E-8</v>
      </c>
      <c r="AX157" s="50">
        <v>5.2313067222567097E-7</v>
      </c>
      <c r="AY157" s="50" t="s">
        <v>129</v>
      </c>
      <c r="AZ157" s="50">
        <v>5.4275619010000002E-8</v>
      </c>
      <c r="BA157" s="50">
        <v>5.3498639923829595E-7</v>
      </c>
      <c r="BB157" s="50" t="s">
        <v>129</v>
      </c>
      <c r="BC157" s="50">
        <v>1.1400000000000001E-6</v>
      </c>
      <c r="BD157" s="50">
        <v>1.1236804043069299E-5</v>
      </c>
      <c r="BE157" s="50" t="s">
        <v>129</v>
      </c>
      <c r="BF157" s="50">
        <v>5.4275619010000002E-8</v>
      </c>
      <c r="BG157" s="50">
        <v>5.3498639923829595E-7</v>
      </c>
      <c r="BH157" s="50" t="s">
        <v>129</v>
      </c>
      <c r="BI157" s="50">
        <v>2.7999999999999998E-4</v>
      </c>
      <c r="BJ157" s="50" t="s">
        <v>129</v>
      </c>
      <c r="BK157" s="50">
        <v>1.7093153437666699E-7</v>
      </c>
      <c r="BL157" s="50">
        <v>1.68484575137874E-6</v>
      </c>
      <c r="BM157" s="50" t="s">
        <v>128</v>
      </c>
      <c r="BN157" s="50">
        <v>7.1740912113999999E-8</v>
      </c>
      <c r="BO157" s="50">
        <v>7.0713909762813605E-7</v>
      </c>
      <c r="BP157" s="50" t="s">
        <v>128</v>
      </c>
      <c r="BQ157" s="50">
        <v>5.9091542736333302E-8</v>
      </c>
      <c r="BR157" s="50">
        <v>5.8245621607967798E-7</v>
      </c>
      <c r="BS157" s="50" t="s">
        <v>128</v>
      </c>
      <c r="BT157" s="50"/>
      <c r="BU157" s="50"/>
      <c r="BV157" s="50"/>
      <c r="BW157" s="50"/>
      <c r="BX157" s="50"/>
      <c r="BY157" s="50"/>
      <c r="BZ157" s="50"/>
      <c r="CA157" s="50"/>
      <c r="CB157" s="50"/>
      <c r="CC157" s="50">
        <v>9.3475502940450997E-4</v>
      </c>
      <c r="CD157" s="50">
        <v>9.2447067268011801E-3</v>
      </c>
      <c r="CE157" s="50" t="s">
        <v>128</v>
      </c>
      <c r="CF157" s="3" t="s">
        <v>130</v>
      </c>
      <c r="CG157" s="51" t="s">
        <v>138</v>
      </c>
      <c r="CH157" s="52">
        <v>28185</v>
      </c>
    </row>
    <row r="158" spans="1:101">
      <c r="A158" s="3" t="s">
        <v>122</v>
      </c>
      <c r="B158" s="3">
        <v>6481</v>
      </c>
      <c r="C158" s="3" t="s">
        <v>363</v>
      </c>
      <c r="D158" s="3" t="s">
        <v>364</v>
      </c>
      <c r="E158" s="3" t="s">
        <v>228</v>
      </c>
      <c r="F158" s="55">
        <v>1</v>
      </c>
      <c r="G158" s="3" t="s">
        <v>126</v>
      </c>
      <c r="H158" s="48">
        <v>950</v>
      </c>
      <c r="I158" s="48">
        <v>8220</v>
      </c>
      <c r="J158" s="48">
        <v>8459.7552777777801</v>
      </c>
      <c r="K158" s="48">
        <v>949.98361111111103</v>
      </c>
      <c r="L158" s="49">
        <v>0.99998274853801195</v>
      </c>
      <c r="M158" s="3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63">
        <v>0.41878397229088199</v>
      </c>
      <c r="AM158" s="63">
        <v>3.7309709766618702</v>
      </c>
      <c r="AN158" s="50" t="s">
        <v>128</v>
      </c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>
        <v>3.5864685681737799E-3</v>
      </c>
      <c r="BD158" s="50">
        <v>3.1945244344011497E-2</v>
      </c>
      <c r="BE158" s="50" t="s">
        <v>128</v>
      </c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>
        <v>2.5497908448216802E-4</v>
      </c>
      <c r="CD158" s="50">
        <v>2.26999526887819E-3</v>
      </c>
      <c r="CE158" s="50" t="s">
        <v>128</v>
      </c>
      <c r="CF158" s="3" t="s">
        <v>130</v>
      </c>
      <c r="CG158" s="51" t="s">
        <v>237</v>
      </c>
      <c r="CH158" s="52">
        <v>31898</v>
      </c>
      <c r="CI158" s="51" t="s">
        <v>132</v>
      </c>
      <c r="CJ158" s="51" t="s">
        <v>133</v>
      </c>
      <c r="CK158" s="52">
        <v>31898</v>
      </c>
    </row>
    <row r="159" spans="1:101">
      <c r="A159" s="3" t="s">
        <v>122</v>
      </c>
      <c r="B159" s="3">
        <v>130</v>
      </c>
      <c r="C159" s="3" t="s">
        <v>149</v>
      </c>
      <c r="D159" s="3" t="s">
        <v>150</v>
      </c>
      <c r="E159" s="3" t="s">
        <v>151</v>
      </c>
      <c r="F159" s="55">
        <v>1</v>
      </c>
      <c r="G159" s="3" t="s">
        <v>126</v>
      </c>
      <c r="H159" s="48">
        <v>610</v>
      </c>
      <c r="I159" s="48">
        <v>6502</v>
      </c>
      <c r="J159" s="48">
        <v>5842.25</v>
      </c>
      <c r="K159" s="48">
        <v>628.99390083545995</v>
      </c>
      <c r="L159" s="49">
        <v>1.0311375423532101</v>
      </c>
      <c r="M159" s="3" t="s">
        <v>142</v>
      </c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63">
        <v>0.41827257785884903</v>
      </c>
      <c r="AM159" s="63">
        <v>3.8878052803833301</v>
      </c>
      <c r="AN159" s="50" t="s">
        <v>128</v>
      </c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>
        <v>1.03E-5</v>
      </c>
      <c r="BD159" s="50">
        <v>9.5649001152141999E-5</v>
      </c>
      <c r="BE159" s="50" t="s">
        <v>129</v>
      </c>
      <c r="BF159" s="50"/>
      <c r="BG159" s="50"/>
      <c r="BH159" s="50"/>
      <c r="BI159" s="50">
        <v>4.9300000000000004E-3</v>
      </c>
      <c r="BJ159" s="50" t="s">
        <v>128</v>
      </c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>
        <v>4.0510340676932497E-3</v>
      </c>
      <c r="CD159" s="50">
        <v>3.7598121337539897E-2</v>
      </c>
      <c r="CE159" s="50" t="s">
        <v>128</v>
      </c>
      <c r="CF159" s="3" t="s">
        <v>152</v>
      </c>
      <c r="CG159" s="51" t="s">
        <v>153</v>
      </c>
      <c r="CH159" s="52">
        <v>37773</v>
      </c>
      <c r="CI159" s="51" t="s">
        <v>130</v>
      </c>
      <c r="CJ159" s="51" t="s">
        <v>138</v>
      </c>
      <c r="CK159" s="52">
        <v>34820</v>
      </c>
      <c r="CL159" s="51" t="s">
        <v>132</v>
      </c>
      <c r="CM159" s="51" t="s">
        <v>133</v>
      </c>
      <c r="CN159" s="52">
        <v>34820</v>
      </c>
    </row>
    <row r="160" spans="1:101">
      <c r="A160" s="3" t="s">
        <v>122</v>
      </c>
      <c r="B160" s="3">
        <v>6017</v>
      </c>
      <c r="C160" s="3" t="s">
        <v>321</v>
      </c>
      <c r="D160" s="3" t="s">
        <v>201</v>
      </c>
      <c r="E160" s="3" t="s">
        <v>189</v>
      </c>
      <c r="F160" s="55">
        <v>1</v>
      </c>
      <c r="G160" s="3" t="s">
        <v>126</v>
      </c>
      <c r="H160" s="48">
        <v>620</v>
      </c>
      <c r="I160" s="48">
        <v>5500</v>
      </c>
      <c r="J160" s="48">
        <v>5738.45</v>
      </c>
      <c r="K160" s="48">
        <v>616.76505987919597</v>
      </c>
      <c r="L160" s="49">
        <v>0.994782354643865</v>
      </c>
      <c r="M160" s="3" t="s">
        <v>137</v>
      </c>
      <c r="N160" s="50">
        <v>6.87333333333333E-8</v>
      </c>
      <c r="O160" s="50">
        <v>6.3950249831584295E-7</v>
      </c>
      <c r="P160" s="50" t="s">
        <v>128</v>
      </c>
      <c r="Q160" s="50">
        <v>2.7633333333333299E-7</v>
      </c>
      <c r="R160" s="50">
        <v>2.57103574735128E-6</v>
      </c>
      <c r="S160" s="50" t="s">
        <v>128</v>
      </c>
      <c r="T160" s="50">
        <v>3.1133333333333301E-8</v>
      </c>
      <c r="U160" s="50">
        <v>2.8966795995489701E-7</v>
      </c>
      <c r="V160" s="50" t="s">
        <v>128</v>
      </c>
      <c r="W160" s="50">
        <v>6.8400000000000004E-9</v>
      </c>
      <c r="X160" s="50">
        <v>1.8143014622442701E-5</v>
      </c>
      <c r="Y160" s="50" t="s">
        <v>129</v>
      </c>
      <c r="Z160" s="50">
        <v>2.3899999999999998E-9</v>
      </c>
      <c r="AA160" s="50">
        <v>2.32602751569778E-5</v>
      </c>
      <c r="AB160" s="50" t="s">
        <v>129</v>
      </c>
      <c r="AC160" s="50">
        <v>1.74E-7</v>
      </c>
      <c r="AD160" s="50">
        <v>2.60515081758151E-5</v>
      </c>
      <c r="AE160" s="50" t="s">
        <v>129</v>
      </c>
      <c r="AF160" s="50">
        <v>2.4E-9</v>
      </c>
      <c r="AG160" s="50">
        <v>1.5351781603605401E-5</v>
      </c>
      <c r="AH160" s="50" t="s">
        <v>129</v>
      </c>
      <c r="AI160" s="50">
        <v>2.4699999999999999E-9</v>
      </c>
      <c r="AJ160" s="50">
        <v>1.8701261226210201E-5</v>
      </c>
      <c r="AK160" s="50" t="s">
        <v>129</v>
      </c>
      <c r="AL160" s="63">
        <v>0.42059037596850302</v>
      </c>
      <c r="AM160" s="63">
        <v>3.9132191493616499</v>
      </c>
      <c r="AN160" s="50" t="s">
        <v>128</v>
      </c>
      <c r="AO160" s="50">
        <v>1.77E-6</v>
      </c>
      <c r="AP160" s="50">
        <v>1.6468274811140301E-5</v>
      </c>
      <c r="AQ160" s="50" t="s">
        <v>129</v>
      </c>
      <c r="AR160" s="50">
        <v>2.3199999999999998E-9</v>
      </c>
      <c r="AS160" s="50">
        <v>2.32602751569778E-5</v>
      </c>
      <c r="AT160" s="50" t="s">
        <v>129</v>
      </c>
      <c r="AU160" s="50">
        <v>8.3333333333333303E-6</v>
      </c>
      <c r="AV160" s="50" t="s">
        <v>128</v>
      </c>
      <c r="AW160" s="50">
        <v>2.80333333333333E-8</v>
      </c>
      <c r="AX160" s="50">
        <v>2.60825218760245E-7</v>
      </c>
      <c r="AY160" s="50" t="s">
        <v>128</v>
      </c>
      <c r="AZ160" s="50">
        <v>3.5833333333333297E-8</v>
      </c>
      <c r="BA160" s="50">
        <v>3.3339727725001499E-7</v>
      </c>
      <c r="BB160" s="50" t="s">
        <v>128</v>
      </c>
      <c r="BC160" s="50">
        <v>6.8700000000000003E-6</v>
      </c>
      <c r="BD160" s="50">
        <v>6.3919236131375001E-5</v>
      </c>
      <c r="BE160" s="50" t="s">
        <v>129</v>
      </c>
      <c r="BF160" s="50">
        <v>1.79E-9</v>
      </c>
      <c r="BG160" s="50">
        <v>1.9817754433745101E-5</v>
      </c>
      <c r="BH160" s="50" t="s">
        <v>129</v>
      </c>
      <c r="BI160" s="50">
        <v>2.8899999999999998E-4</v>
      </c>
      <c r="BJ160" s="50" t="s">
        <v>129</v>
      </c>
      <c r="BK160" s="50">
        <v>2.2800000000000002E-6</v>
      </c>
      <c r="BL160" s="50">
        <v>2.1213370943163801E-5</v>
      </c>
      <c r="BM160" s="50" t="s">
        <v>128</v>
      </c>
      <c r="BN160" s="50">
        <v>1.66666666666667E-9</v>
      </c>
      <c r="BO160" s="50">
        <v>1.55068501046519E-8</v>
      </c>
      <c r="BP160" s="50" t="s">
        <v>128</v>
      </c>
      <c r="BQ160" s="50">
        <v>6.0233333333333297E-8</v>
      </c>
      <c r="BR160" s="50">
        <v>5.6041756278211902E-7</v>
      </c>
      <c r="BS160" s="50" t="s">
        <v>128</v>
      </c>
      <c r="BT160" s="50"/>
      <c r="BU160" s="50"/>
      <c r="BV160" s="50"/>
      <c r="BW160" s="50"/>
      <c r="BX160" s="50"/>
      <c r="BY160" s="50"/>
      <c r="BZ160" s="50"/>
      <c r="CA160" s="50"/>
      <c r="CB160" s="50"/>
      <c r="CC160" s="50">
        <v>5.9163181106709295E-4</v>
      </c>
      <c r="CD160" s="50">
        <v>5.5046074868166798E-3</v>
      </c>
      <c r="CE160" s="50" t="s">
        <v>128</v>
      </c>
      <c r="CF160" s="3" t="s">
        <v>170</v>
      </c>
      <c r="CG160" s="51" t="s">
        <v>322</v>
      </c>
      <c r="CH160" s="52">
        <v>36982</v>
      </c>
      <c r="CI160" s="51" t="s">
        <v>170</v>
      </c>
      <c r="CJ160" s="51" t="s">
        <v>185</v>
      </c>
      <c r="CL160" s="51" t="s">
        <v>130</v>
      </c>
      <c r="CM160" s="51" t="s">
        <v>131</v>
      </c>
    </row>
    <row r="161" spans="1:146">
      <c r="A161" s="3" t="s">
        <v>122</v>
      </c>
      <c r="B161" s="3">
        <v>54081</v>
      </c>
      <c r="C161" s="3" t="s">
        <v>462</v>
      </c>
      <c r="D161" s="3" t="s">
        <v>303</v>
      </c>
      <c r="E161" s="3" t="s">
        <v>464</v>
      </c>
      <c r="F161" s="55">
        <v>2</v>
      </c>
      <c r="G161" s="3" t="s">
        <v>126</v>
      </c>
      <c r="H161" s="48">
        <v>57.4</v>
      </c>
      <c r="I161" s="48">
        <v>750</v>
      </c>
      <c r="J161" s="48">
        <v>788</v>
      </c>
      <c r="K161" s="48">
        <v>43.728888888888903</v>
      </c>
      <c r="L161" s="49">
        <v>0.76182733255904</v>
      </c>
      <c r="M161" s="3" t="s">
        <v>142</v>
      </c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63">
        <v>0.24642859150754501</v>
      </c>
      <c r="AM161" s="63">
        <v>4.4406737752096399</v>
      </c>
      <c r="AN161" s="50" t="s">
        <v>128</v>
      </c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>
        <v>2.2056641894623401E-6</v>
      </c>
      <c r="BD161" s="50">
        <v>3.9746342188400501E-5</v>
      </c>
      <c r="BE161" s="50" t="s">
        <v>128</v>
      </c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>
        <v>6.4438964156479802E-4</v>
      </c>
      <c r="CD161" s="50">
        <v>1.1611981242955399E-2</v>
      </c>
      <c r="CE161" s="50" t="s">
        <v>128</v>
      </c>
      <c r="CF161" s="3" t="s">
        <v>132</v>
      </c>
      <c r="CG161" s="51" t="s">
        <v>159</v>
      </c>
      <c r="CH161" s="52">
        <v>33725</v>
      </c>
      <c r="CI161" s="51" t="s">
        <v>132</v>
      </c>
      <c r="CJ161" s="51" t="s">
        <v>159</v>
      </c>
      <c r="CK161" s="52">
        <v>33725</v>
      </c>
      <c r="CL161" s="51" t="s">
        <v>130</v>
      </c>
      <c r="CM161" s="51" t="s">
        <v>186</v>
      </c>
      <c r="CN161" s="52">
        <v>33725</v>
      </c>
      <c r="CO161" s="51" t="s">
        <v>130</v>
      </c>
      <c r="CP161" s="51" t="s">
        <v>186</v>
      </c>
      <c r="CQ161" s="52">
        <v>33725</v>
      </c>
    </row>
    <row r="162" spans="1:146">
      <c r="A162" s="3" t="s">
        <v>122</v>
      </c>
      <c r="B162" s="3">
        <v>54081</v>
      </c>
      <c r="C162" s="3" t="s">
        <v>462</v>
      </c>
      <c r="D162" s="3" t="s">
        <v>303</v>
      </c>
      <c r="E162" s="3" t="s">
        <v>464</v>
      </c>
      <c r="F162" s="126" t="s">
        <v>561</v>
      </c>
      <c r="G162" s="3" t="s">
        <v>126</v>
      </c>
      <c r="H162" s="48">
        <v>57.4</v>
      </c>
      <c r="I162" s="48">
        <v>750</v>
      </c>
      <c r="J162" s="48">
        <v>788</v>
      </c>
      <c r="K162" s="48">
        <v>43.728888888888903</v>
      </c>
      <c r="L162" s="49">
        <v>0.76182733255904</v>
      </c>
      <c r="M162" s="3" t="s">
        <v>142</v>
      </c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63">
        <v>0.24642859150754501</v>
      </c>
      <c r="AM162" s="63">
        <v>4.4406737752096399</v>
      </c>
      <c r="AN162" s="50" t="s">
        <v>128</v>
      </c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>
        <v>2.2056641894623401E-6</v>
      </c>
      <c r="BD162" s="50">
        <v>3.9746342188400501E-5</v>
      </c>
      <c r="BE162" s="50" t="s">
        <v>128</v>
      </c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>
        <v>6.4438964156479802E-4</v>
      </c>
      <c r="CD162" s="50">
        <v>1.1611981242955399E-2</v>
      </c>
      <c r="CE162" s="50" t="s">
        <v>128</v>
      </c>
      <c r="CF162" s="3" t="s">
        <v>132</v>
      </c>
      <c r="CG162" s="51" t="s">
        <v>159</v>
      </c>
      <c r="CH162" s="52">
        <v>33725</v>
      </c>
      <c r="CI162" s="51" t="s">
        <v>132</v>
      </c>
      <c r="CJ162" s="51" t="s">
        <v>159</v>
      </c>
      <c r="CK162" s="52">
        <v>33725</v>
      </c>
      <c r="CL162" s="51" t="s">
        <v>130</v>
      </c>
      <c r="CM162" s="51" t="s">
        <v>186</v>
      </c>
      <c r="CN162" s="52">
        <v>33725</v>
      </c>
      <c r="CO162" s="51" t="s">
        <v>130</v>
      </c>
      <c r="CP162" s="51" t="s">
        <v>186</v>
      </c>
      <c r="CQ162" s="52">
        <v>33725</v>
      </c>
    </row>
    <row r="163" spans="1:146">
      <c r="A163" s="3" t="s">
        <v>122</v>
      </c>
      <c r="B163" s="3">
        <v>6002</v>
      </c>
      <c r="C163" s="3" t="s">
        <v>319</v>
      </c>
      <c r="D163" s="3" t="s">
        <v>173</v>
      </c>
      <c r="E163" s="3" t="s">
        <v>273</v>
      </c>
      <c r="F163" s="55">
        <v>1</v>
      </c>
      <c r="G163" s="3" t="s">
        <v>126</v>
      </c>
      <c r="H163" s="48">
        <v>716</v>
      </c>
      <c r="I163" s="48">
        <v>7007.7598986900002</v>
      </c>
      <c r="J163" s="48">
        <v>6810.4056666666702</v>
      </c>
      <c r="K163" s="48">
        <v>699.22616691139399</v>
      </c>
      <c r="L163" s="49">
        <v>0.97657285881479605</v>
      </c>
      <c r="M163" s="3" t="s">
        <v>137</v>
      </c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63">
        <v>0.45714022759828798</v>
      </c>
      <c r="AM163" s="63">
        <v>4.4527621708909599</v>
      </c>
      <c r="AN163" s="50" t="s">
        <v>128</v>
      </c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>
        <v>3.0812767149390097E-5</v>
      </c>
      <c r="BD163" s="50">
        <v>3.00085011762744E-4</v>
      </c>
      <c r="BE163" s="50" t="s">
        <v>128</v>
      </c>
      <c r="BF163" s="50"/>
      <c r="BG163" s="50"/>
      <c r="BH163" s="50"/>
      <c r="BI163" s="50">
        <v>2.0000000000000001E-4</v>
      </c>
      <c r="BJ163" s="50" t="s">
        <v>129</v>
      </c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>
        <v>6.1313762115591103E-4</v>
      </c>
      <c r="CD163" s="50">
        <v>5.9718603817105901E-3</v>
      </c>
      <c r="CE163" s="50" t="s">
        <v>128</v>
      </c>
      <c r="CF163" s="3" t="s">
        <v>152</v>
      </c>
      <c r="CG163" s="51" t="s">
        <v>153</v>
      </c>
      <c r="CH163" s="52">
        <v>37681</v>
      </c>
      <c r="CI163" s="51" t="s">
        <v>130</v>
      </c>
      <c r="CJ163" s="51" t="s">
        <v>138</v>
      </c>
      <c r="CK163" s="52">
        <v>32629</v>
      </c>
      <c r="CL163" s="51" t="s">
        <v>132</v>
      </c>
      <c r="CM163" s="51" t="s">
        <v>133</v>
      </c>
      <c r="CN163" s="52">
        <v>40148</v>
      </c>
    </row>
    <row r="164" spans="1:146">
      <c r="A164" s="3" t="s">
        <v>122</v>
      </c>
      <c r="B164" s="3">
        <v>2718</v>
      </c>
      <c r="C164" s="3" t="s">
        <v>263</v>
      </c>
      <c r="D164" s="3" t="s">
        <v>261</v>
      </c>
      <c r="E164" s="3" t="s">
        <v>264</v>
      </c>
      <c r="F164" s="55">
        <v>1</v>
      </c>
      <c r="G164" s="3" t="s">
        <v>126</v>
      </c>
      <c r="H164" s="48">
        <v>281.5</v>
      </c>
      <c r="I164" s="48">
        <v>2228</v>
      </c>
      <c r="J164" s="48">
        <v>3545.9838239999999</v>
      </c>
      <c r="K164" s="48">
        <v>237.86532485500001</v>
      </c>
      <c r="L164" s="49">
        <v>0.84499227301953805</v>
      </c>
      <c r="M164" s="3" t="s">
        <v>142</v>
      </c>
      <c r="N164" s="50">
        <v>5.0500000000000002E-8</v>
      </c>
      <c r="O164" s="50"/>
      <c r="P164" s="50" t="s">
        <v>129</v>
      </c>
      <c r="Q164" s="50">
        <v>5.1000000000000002E-9</v>
      </c>
      <c r="R164" s="50"/>
      <c r="S164" s="50" t="s">
        <v>129</v>
      </c>
      <c r="T164" s="50">
        <v>1.5799999999999999E-8</v>
      </c>
      <c r="U164" s="50"/>
      <c r="V164" s="50" t="s">
        <v>129</v>
      </c>
      <c r="W164" s="50">
        <v>3.3999999999999998E-9</v>
      </c>
      <c r="X164" s="50"/>
      <c r="Y164" s="50" t="s">
        <v>129</v>
      </c>
      <c r="Z164" s="50">
        <v>1.77E-8</v>
      </c>
      <c r="AA164" s="50"/>
      <c r="AB164" s="50" t="s">
        <v>129</v>
      </c>
      <c r="AC164" s="50">
        <v>2.9300000000000001E-8</v>
      </c>
      <c r="AD164" s="50"/>
      <c r="AE164" s="50" t="s">
        <v>129</v>
      </c>
      <c r="AF164" s="50">
        <v>4.0000000000000002E-9</v>
      </c>
      <c r="AG164" s="50"/>
      <c r="AH164" s="50" t="s">
        <v>129</v>
      </c>
      <c r="AI164" s="50">
        <v>3.33E-8</v>
      </c>
      <c r="AJ164" s="50"/>
      <c r="AK164" s="50" t="s">
        <v>129</v>
      </c>
      <c r="AL164" s="63">
        <v>0.31800377601971902</v>
      </c>
      <c r="AM164" s="63">
        <v>4.7467785199698698</v>
      </c>
      <c r="AN164" s="50" t="s">
        <v>128</v>
      </c>
      <c r="AO164" s="50">
        <v>2.9999999999999997E-8</v>
      </c>
      <c r="AP164" s="50"/>
      <c r="AQ164" s="50" t="s">
        <v>129</v>
      </c>
      <c r="AR164" s="50">
        <v>3E-9</v>
      </c>
      <c r="AS164" s="50"/>
      <c r="AT164" s="50" t="s">
        <v>129</v>
      </c>
      <c r="AU164" s="50">
        <v>1.642E-7</v>
      </c>
      <c r="AV164" s="50" t="s">
        <v>129</v>
      </c>
      <c r="AW164" s="50">
        <v>2.8970000000000001E-7</v>
      </c>
      <c r="AX164" s="50"/>
      <c r="AY164" s="50" t="s">
        <v>129</v>
      </c>
      <c r="AZ164" s="50">
        <v>2.2630000000000001E-7</v>
      </c>
      <c r="BA164" s="50"/>
      <c r="BB164" s="50" t="s">
        <v>129</v>
      </c>
      <c r="BC164" s="50">
        <v>1.46362443726667E-6</v>
      </c>
      <c r="BD164" s="50"/>
      <c r="BE164" s="50" t="s">
        <v>128</v>
      </c>
      <c r="BF164" s="50">
        <v>2.1000000000000002E-9</v>
      </c>
      <c r="BG164" s="50"/>
      <c r="BH164" s="50" t="s">
        <v>129</v>
      </c>
      <c r="BI164" s="50">
        <v>2.7242598060249999E-4</v>
      </c>
      <c r="BJ164" s="50" t="s">
        <v>128</v>
      </c>
      <c r="BK164" s="50">
        <v>4.453E-7</v>
      </c>
      <c r="BL164" s="50"/>
      <c r="BM164" s="50" t="s">
        <v>129</v>
      </c>
      <c r="BN164" s="50">
        <v>3.0079999999999999E-7</v>
      </c>
      <c r="BO164" s="50"/>
      <c r="BP164" s="50" t="s">
        <v>129</v>
      </c>
      <c r="BQ164" s="50">
        <v>2.3550000000000001E-7</v>
      </c>
      <c r="BR164" s="50"/>
      <c r="BS164" s="50" t="s">
        <v>129</v>
      </c>
      <c r="BT164" s="50"/>
      <c r="BU164" s="50"/>
      <c r="BV164" s="50"/>
      <c r="BW164" s="50"/>
      <c r="BX164" s="50"/>
      <c r="BY164" s="50"/>
      <c r="BZ164" s="50"/>
      <c r="CA164" s="50"/>
      <c r="CB164" s="50"/>
      <c r="CC164" s="50">
        <v>5.7337140068221704E-4</v>
      </c>
      <c r="CD164" s="50">
        <v>8.5492368757768503E-3</v>
      </c>
      <c r="CE164" s="50" t="s">
        <v>128</v>
      </c>
      <c r="CF164" s="3" t="s">
        <v>152</v>
      </c>
      <c r="CG164" s="51" t="s">
        <v>178</v>
      </c>
      <c r="CH164" s="52">
        <v>38473</v>
      </c>
      <c r="CI164" s="51" t="s">
        <v>130</v>
      </c>
      <c r="CJ164" s="51" t="s">
        <v>131</v>
      </c>
      <c r="CK164" s="52">
        <v>37408</v>
      </c>
      <c r="CL164" s="51" t="s">
        <v>132</v>
      </c>
      <c r="CM164" s="51" t="s">
        <v>133</v>
      </c>
      <c r="CN164" s="52">
        <v>39934</v>
      </c>
    </row>
    <row r="165" spans="1:146">
      <c r="A165" s="3" t="s">
        <v>122</v>
      </c>
      <c r="B165" s="3">
        <v>6002</v>
      </c>
      <c r="C165" s="3" t="s">
        <v>319</v>
      </c>
      <c r="D165" s="3" t="s">
        <v>173</v>
      </c>
      <c r="E165" s="3" t="s">
        <v>320</v>
      </c>
      <c r="F165" s="55">
        <v>1</v>
      </c>
      <c r="G165" s="3" t="s">
        <v>126</v>
      </c>
      <c r="H165" s="48">
        <v>723</v>
      </c>
      <c r="I165" s="48">
        <v>6976.5291176000001</v>
      </c>
      <c r="J165" s="48">
        <v>6722.06833333333</v>
      </c>
      <c r="K165" s="48">
        <v>711.19634960321298</v>
      </c>
      <c r="L165" s="49">
        <v>0.98367406584123596</v>
      </c>
      <c r="M165" s="3" t="s">
        <v>137</v>
      </c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63">
        <v>0.52622988217645805</v>
      </c>
      <c r="AM165" s="63">
        <v>4.9837443119500699</v>
      </c>
      <c r="AN165" s="50" t="s">
        <v>128</v>
      </c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>
        <v>1.0451539161060801E-5</v>
      </c>
      <c r="BD165" s="50">
        <v>9.89720667819826E-5</v>
      </c>
      <c r="BE165" s="50" t="s">
        <v>128</v>
      </c>
      <c r="BF165" s="50"/>
      <c r="BG165" s="50"/>
      <c r="BH165" s="50"/>
      <c r="BI165" s="50">
        <v>2.9999999999999997E-4</v>
      </c>
      <c r="BJ165" s="50" t="s">
        <v>129</v>
      </c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>
        <v>4.8492365482865197E-4</v>
      </c>
      <c r="CD165" s="50">
        <v>4.5996667586245803E-3</v>
      </c>
      <c r="CE165" s="50" t="s">
        <v>128</v>
      </c>
      <c r="CF165" s="3" t="s">
        <v>152</v>
      </c>
      <c r="CG165" s="51" t="s">
        <v>153</v>
      </c>
      <c r="CH165" s="52">
        <v>37681</v>
      </c>
      <c r="CI165" s="51" t="s">
        <v>130</v>
      </c>
      <c r="CJ165" s="51" t="s">
        <v>138</v>
      </c>
      <c r="CK165" s="52">
        <v>33298</v>
      </c>
      <c r="CL165" s="51" t="s">
        <v>132</v>
      </c>
      <c r="CM165" s="51" t="s">
        <v>133</v>
      </c>
      <c r="CN165" s="52">
        <v>40179</v>
      </c>
    </row>
    <row r="166" spans="1:146">
      <c r="A166" s="3" t="s">
        <v>122</v>
      </c>
      <c r="B166" s="3">
        <v>54081</v>
      </c>
      <c r="C166" s="3" t="s">
        <v>462</v>
      </c>
      <c r="D166" s="3" t="s">
        <v>303</v>
      </c>
      <c r="E166" s="3" t="s">
        <v>394</v>
      </c>
      <c r="F166" s="55">
        <v>2</v>
      </c>
      <c r="G166" s="3" t="s">
        <v>126</v>
      </c>
      <c r="H166" s="48">
        <v>57.4</v>
      </c>
      <c r="I166" s="48">
        <v>750</v>
      </c>
      <c r="J166" s="48">
        <v>858.70370370370404</v>
      </c>
      <c r="K166" s="48">
        <v>61.145821117951797</v>
      </c>
      <c r="L166" s="49">
        <v>1.06525820762982</v>
      </c>
      <c r="M166" s="3" t="s">
        <v>142</v>
      </c>
      <c r="N166" s="50">
        <v>2.4409311911666699E-9</v>
      </c>
      <c r="O166" s="50">
        <v>3.4279311586925999E-8</v>
      </c>
      <c r="P166" s="50" t="s">
        <v>128</v>
      </c>
      <c r="Q166" s="50">
        <v>1.3009349808200001E-9</v>
      </c>
      <c r="R166" s="50">
        <v>1.8269730717212801E-8</v>
      </c>
      <c r="S166" s="50" t="s">
        <v>128</v>
      </c>
      <c r="T166" s="50"/>
      <c r="U166" s="50"/>
      <c r="V166" s="50"/>
      <c r="W166" s="50">
        <v>7.0756729348000001E-10</v>
      </c>
      <c r="X166" s="50">
        <v>3.3122495504575602E-9</v>
      </c>
      <c r="Y166" s="50" t="s">
        <v>128</v>
      </c>
      <c r="Z166" s="50"/>
      <c r="AA166" s="50"/>
      <c r="AB166" s="50"/>
      <c r="AC166" s="50">
        <v>1.7689182337000001E-9</v>
      </c>
      <c r="AD166" s="50">
        <v>8.2806238761438902E-9</v>
      </c>
      <c r="AE166" s="50" t="s">
        <v>128</v>
      </c>
      <c r="AF166" s="50">
        <v>3.8916201141000001E-10</v>
      </c>
      <c r="AG166" s="50">
        <v>1.82173725273293E-9</v>
      </c>
      <c r="AH166" s="50" t="s">
        <v>128</v>
      </c>
      <c r="AI166" s="50"/>
      <c r="AJ166" s="50"/>
      <c r="AK166" s="50"/>
      <c r="AL166" s="63">
        <v>0.380756799667269</v>
      </c>
      <c r="AM166" s="63">
        <v>5.34717284201556</v>
      </c>
      <c r="AN166" s="50" t="s">
        <v>128</v>
      </c>
      <c r="AO166" s="50">
        <v>2.3824878510500002E-9</v>
      </c>
      <c r="AP166" s="50">
        <v>2.2305706853122099E-8</v>
      </c>
      <c r="AQ166" s="50" t="s">
        <v>128</v>
      </c>
      <c r="AR166" s="50"/>
      <c r="AS166" s="50"/>
      <c r="AT166" s="50"/>
      <c r="AU166" s="50"/>
      <c r="AV166" s="50"/>
      <c r="AW166" s="50">
        <v>3.3087486302999999E-9</v>
      </c>
      <c r="AX166" s="50">
        <v>4.6466539356505802E-8</v>
      </c>
      <c r="AY166" s="50" t="s">
        <v>128</v>
      </c>
      <c r="AZ166" s="50">
        <v>3.6810023255999999E-9</v>
      </c>
      <c r="BA166" s="50">
        <v>5.16942985234794E-8</v>
      </c>
      <c r="BB166" s="50" t="s">
        <v>128</v>
      </c>
      <c r="BC166" s="50"/>
      <c r="BD166" s="50"/>
      <c r="BE166" s="50"/>
      <c r="BF166" s="50"/>
      <c r="BG166" s="50"/>
      <c r="BH166" s="50"/>
      <c r="BI166" s="50"/>
      <c r="BJ166" s="50"/>
      <c r="BK166" s="50">
        <v>1.35089952627E-7</v>
      </c>
      <c r="BL166" s="50">
        <v>1.8971409743634301E-6</v>
      </c>
      <c r="BM166" s="50" t="s">
        <v>128</v>
      </c>
      <c r="BN166" s="50">
        <v>1.043621325215E-8</v>
      </c>
      <c r="BO166" s="50">
        <v>9.7707576286919203E-8</v>
      </c>
      <c r="BP166" s="50" t="s">
        <v>128</v>
      </c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>
        <v>2.06059132583043E-3</v>
      </c>
      <c r="CD166" s="50">
        <v>2.8937993978313498E-2</v>
      </c>
      <c r="CE166" s="50" t="s">
        <v>128</v>
      </c>
      <c r="CF166" s="3" t="s">
        <v>132</v>
      </c>
      <c r="CG166" s="51" t="s">
        <v>159</v>
      </c>
      <c r="CH166" s="52">
        <v>33725</v>
      </c>
      <c r="CI166" s="51" t="s">
        <v>132</v>
      </c>
      <c r="CJ166" s="51" t="s">
        <v>159</v>
      </c>
      <c r="CK166" s="52">
        <v>33725</v>
      </c>
      <c r="CL166" s="51" t="s">
        <v>130</v>
      </c>
      <c r="CM166" s="51" t="s">
        <v>186</v>
      </c>
      <c r="CN166" s="52">
        <v>33725</v>
      </c>
      <c r="CO166" s="51" t="s">
        <v>130</v>
      </c>
      <c r="CP166" s="51" t="s">
        <v>186</v>
      </c>
      <c r="CQ166" s="52">
        <v>33725</v>
      </c>
    </row>
    <row r="167" spans="1:146" s="125" customFormat="1">
      <c r="A167" s="3" t="s">
        <v>122</v>
      </c>
      <c r="B167" s="3">
        <v>54081</v>
      </c>
      <c r="C167" s="3" t="s">
        <v>462</v>
      </c>
      <c r="D167" s="3" t="s">
        <v>303</v>
      </c>
      <c r="E167" s="3" t="s">
        <v>394</v>
      </c>
      <c r="F167" s="126" t="s">
        <v>561</v>
      </c>
      <c r="G167" s="3" t="s">
        <v>126</v>
      </c>
      <c r="H167" s="48">
        <v>57.4</v>
      </c>
      <c r="I167" s="48">
        <v>750</v>
      </c>
      <c r="J167" s="48">
        <v>858.70370370370404</v>
      </c>
      <c r="K167" s="48">
        <v>61.145821117951797</v>
      </c>
      <c r="L167" s="49">
        <v>1.06525820762982</v>
      </c>
      <c r="M167" s="3" t="s">
        <v>142</v>
      </c>
      <c r="N167" s="50">
        <v>2.4409311911666699E-9</v>
      </c>
      <c r="O167" s="50">
        <v>3.4279311586925999E-8</v>
      </c>
      <c r="P167" s="50" t="s">
        <v>128</v>
      </c>
      <c r="Q167" s="50">
        <v>1.3009349808200001E-9</v>
      </c>
      <c r="R167" s="50">
        <v>1.8269730717212801E-8</v>
      </c>
      <c r="S167" s="50" t="s">
        <v>128</v>
      </c>
      <c r="T167" s="50"/>
      <c r="U167" s="50"/>
      <c r="V167" s="50"/>
      <c r="W167" s="50">
        <v>7.0756729348000001E-10</v>
      </c>
      <c r="X167" s="50">
        <v>3.3122495504575602E-9</v>
      </c>
      <c r="Y167" s="50" t="s">
        <v>128</v>
      </c>
      <c r="Z167" s="50"/>
      <c r="AA167" s="50"/>
      <c r="AB167" s="50"/>
      <c r="AC167" s="50">
        <v>1.7689182337000001E-9</v>
      </c>
      <c r="AD167" s="50">
        <v>8.2806238761438902E-9</v>
      </c>
      <c r="AE167" s="50" t="s">
        <v>128</v>
      </c>
      <c r="AF167" s="50">
        <v>3.8916201141000001E-10</v>
      </c>
      <c r="AG167" s="50">
        <v>1.82173725273293E-9</v>
      </c>
      <c r="AH167" s="50" t="s">
        <v>128</v>
      </c>
      <c r="AI167" s="50"/>
      <c r="AJ167" s="50"/>
      <c r="AK167" s="50"/>
      <c r="AL167" s="63">
        <v>0.380756799667269</v>
      </c>
      <c r="AM167" s="63">
        <v>5.34717284201556</v>
      </c>
      <c r="AN167" s="50" t="s">
        <v>128</v>
      </c>
      <c r="AO167" s="50">
        <v>2.3824878510500002E-9</v>
      </c>
      <c r="AP167" s="50">
        <v>2.2305706853122099E-8</v>
      </c>
      <c r="AQ167" s="50" t="s">
        <v>128</v>
      </c>
      <c r="AR167" s="50"/>
      <c r="AS167" s="50"/>
      <c r="AT167" s="50"/>
      <c r="AU167" s="50"/>
      <c r="AV167" s="50"/>
      <c r="AW167" s="50">
        <v>3.3087486302999999E-9</v>
      </c>
      <c r="AX167" s="50">
        <v>4.6466539356505802E-8</v>
      </c>
      <c r="AY167" s="50" t="s">
        <v>128</v>
      </c>
      <c r="AZ167" s="50">
        <v>3.6810023255999999E-9</v>
      </c>
      <c r="BA167" s="50">
        <v>5.16942985234794E-8</v>
      </c>
      <c r="BB167" s="50" t="s">
        <v>128</v>
      </c>
      <c r="BC167" s="50"/>
      <c r="BD167" s="50"/>
      <c r="BE167" s="50"/>
      <c r="BF167" s="50"/>
      <c r="BG167" s="50"/>
      <c r="BH167" s="50"/>
      <c r="BI167" s="50"/>
      <c r="BJ167" s="50"/>
      <c r="BK167" s="50">
        <v>1.35089952627E-7</v>
      </c>
      <c r="BL167" s="50">
        <v>1.8971409743634301E-6</v>
      </c>
      <c r="BM167" s="50" t="s">
        <v>128</v>
      </c>
      <c r="BN167" s="50">
        <v>1.043621325215E-8</v>
      </c>
      <c r="BO167" s="50">
        <v>9.7707576286919203E-8</v>
      </c>
      <c r="BP167" s="50" t="s">
        <v>128</v>
      </c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>
        <v>2.06059132583043E-3</v>
      </c>
      <c r="CD167" s="50">
        <v>2.8937993978313498E-2</v>
      </c>
      <c r="CE167" s="50" t="s">
        <v>128</v>
      </c>
      <c r="CF167" s="3" t="s">
        <v>132</v>
      </c>
      <c r="CG167" s="51" t="s">
        <v>159</v>
      </c>
      <c r="CH167" s="52">
        <v>33725</v>
      </c>
      <c r="CI167" s="51" t="s">
        <v>132</v>
      </c>
      <c r="CJ167" s="51" t="s">
        <v>159</v>
      </c>
      <c r="CK167" s="52">
        <v>33725</v>
      </c>
      <c r="CL167" s="51" t="s">
        <v>130</v>
      </c>
      <c r="CM167" s="51" t="s">
        <v>186</v>
      </c>
      <c r="CN167" s="52">
        <v>33725</v>
      </c>
      <c r="CO167" s="51" t="s">
        <v>130</v>
      </c>
      <c r="CP167" s="51" t="s">
        <v>186</v>
      </c>
      <c r="CQ167" s="52">
        <v>33725</v>
      </c>
      <c r="CR167" s="51"/>
      <c r="CS167" s="51"/>
      <c r="CT167" s="51"/>
      <c r="CU167" s="51"/>
      <c r="CV167" s="51"/>
      <c r="CW167" s="51"/>
      <c r="CX167" s="51"/>
      <c r="CY167" s="51"/>
      <c r="CZ167" s="51"/>
      <c r="DA167" s="51"/>
      <c r="DB167" s="51"/>
      <c r="DC167" s="51"/>
      <c r="DD167" s="51"/>
      <c r="DE167" s="51"/>
      <c r="DF167" s="51"/>
      <c r="DG167" s="51"/>
      <c r="DH167" s="51"/>
      <c r="DI167" s="51"/>
      <c r="DJ167" s="51"/>
      <c r="DK167" s="51"/>
      <c r="DL167" s="51"/>
      <c r="DM167" s="51"/>
      <c r="DN167" s="51"/>
      <c r="DO167" s="51"/>
      <c r="DP167" s="51"/>
      <c r="DQ167" s="51"/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1"/>
      <c r="EC167" s="51"/>
      <c r="ED167" s="51"/>
      <c r="EE167" s="51"/>
      <c r="EF167" s="51"/>
      <c r="EG167" s="51"/>
      <c r="EH167" s="51"/>
      <c r="EI167" s="51"/>
      <c r="EJ167" s="51"/>
      <c r="EK167" s="51"/>
      <c r="EL167" s="51"/>
      <c r="EM167" s="51"/>
      <c r="EN167" s="51"/>
      <c r="EO167" s="51"/>
      <c r="EP167" s="51"/>
    </row>
    <row r="168" spans="1:146" s="125" customFormat="1">
      <c r="A168" s="3" t="s">
        <v>122</v>
      </c>
      <c r="B168" s="3">
        <v>10333</v>
      </c>
      <c r="C168" s="3" t="s">
        <v>402</v>
      </c>
      <c r="D168" s="3" t="s">
        <v>161</v>
      </c>
      <c r="E168" s="3" t="s">
        <v>125</v>
      </c>
      <c r="F168" s="55">
        <v>1</v>
      </c>
      <c r="G168" s="3" t="s">
        <v>126</v>
      </c>
      <c r="H168" s="48">
        <v>150</v>
      </c>
      <c r="I168" s="48">
        <v>1281</v>
      </c>
      <c r="J168" s="48">
        <v>1418.3333333333301</v>
      </c>
      <c r="K168" s="48">
        <v>135.58888888888899</v>
      </c>
      <c r="L168" s="49">
        <v>0.90392592592592602</v>
      </c>
      <c r="M168" s="3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63">
        <v>0.54197518504564801</v>
      </c>
      <c r="AM168" s="63">
        <v>5.64967439517432</v>
      </c>
      <c r="AN168" s="50" t="s">
        <v>128</v>
      </c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>
        <v>6.36662154912457E-6</v>
      </c>
      <c r="CA168" s="50">
        <v>6.67225700015345E-5</v>
      </c>
      <c r="CB168" s="50" t="s">
        <v>128</v>
      </c>
      <c r="CC168" s="50">
        <v>1.7504240044662899E-5</v>
      </c>
      <c r="CD168" s="50">
        <v>1.83445469891999E-4</v>
      </c>
      <c r="CE168" s="50" t="s">
        <v>128</v>
      </c>
      <c r="CF168" s="3" t="s">
        <v>130</v>
      </c>
      <c r="CG168" s="51" t="s">
        <v>186</v>
      </c>
      <c r="CH168" s="51"/>
      <c r="CI168" s="51"/>
      <c r="CJ168" s="51"/>
      <c r="CK168" s="51"/>
      <c r="CL168" s="51"/>
      <c r="CM168" s="51"/>
      <c r="CN168" s="51"/>
      <c r="CO168" s="51"/>
      <c r="CP168" s="51"/>
      <c r="CQ168" s="51"/>
      <c r="CR168" s="51"/>
      <c r="CS168" s="51"/>
      <c r="CT168" s="51"/>
      <c r="CU168" s="51"/>
      <c r="CV168" s="51"/>
      <c r="CW168" s="51"/>
      <c r="CX168" s="51"/>
      <c r="CY168" s="51"/>
      <c r="CZ168" s="51"/>
      <c r="DA168" s="51"/>
      <c r="DB168" s="51"/>
      <c r="DC168" s="51"/>
      <c r="DD168" s="51"/>
      <c r="DE168" s="51"/>
      <c r="DF168" s="51"/>
      <c r="DG168" s="51"/>
      <c r="DH168" s="51"/>
      <c r="DI168" s="51"/>
      <c r="DJ168" s="51"/>
      <c r="DK168" s="51"/>
      <c r="DL168" s="51"/>
      <c r="DM168" s="51"/>
      <c r="DN168" s="51"/>
      <c r="DO168" s="51"/>
      <c r="DP168" s="51"/>
      <c r="DQ168" s="51"/>
      <c r="DR168" s="51"/>
      <c r="DS168" s="51"/>
      <c r="DT168" s="51"/>
      <c r="DU168" s="51"/>
      <c r="DV168" s="51"/>
      <c r="DW168" s="51"/>
      <c r="DX168" s="51"/>
      <c r="DY168" s="51"/>
      <c r="DZ168" s="51"/>
      <c r="EA168" s="51"/>
      <c r="EB168" s="51"/>
      <c r="EC168" s="51"/>
      <c r="ED168" s="51"/>
      <c r="EE168" s="51"/>
      <c r="EF168" s="51"/>
      <c r="EG168" s="51"/>
      <c r="EH168" s="51"/>
      <c r="EI168" s="51"/>
      <c r="EJ168" s="51"/>
      <c r="EK168" s="51"/>
      <c r="EL168" s="51"/>
      <c r="EM168" s="51"/>
      <c r="EN168" s="51"/>
      <c r="EO168" s="51"/>
      <c r="EP168" s="51"/>
    </row>
    <row r="169" spans="1:146">
      <c r="A169" s="3" t="s">
        <v>122</v>
      </c>
      <c r="B169" s="3">
        <v>6147</v>
      </c>
      <c r="C169" s="3" t="s">
        <v>355</v>
      </c>
      <c r="D169" s="3" t="s">
        <v>147</v>
      </c>
      <c r="E169" s="3" t="s">
        <v>158</v>
      </c>
      <c r="F169" s="55">
        <v>1</v>
      </c>
      <c r="G169" s="3" t="s">
        <v>126</v>
      </c>
      <c r="H169" s="48">
        <v>583</v>
      </c>
      <c r="I169" s="48">
        <v>7000</v>
      </c>
      <c r="J169" s="48">
        <v>5588.9166666666697</v>
      </c>
      <c r="K169" s="48">
        <v>527.71451800368595</v>
      </c>
      <c r="L169" s="49">
        <v>0.90517069983479603</v>
      </c>
      <c r="M169" s="3" t="s">
        <v>127</v>
      </c>
      <c r="N169" s="50">
        <v>6.3199999999999997E-9</v>
      </c>
      <c r="O169" s="50">
        <v>6.6933829046345498E-8</v>
      </c>
      <c r="P169" s="50" t="s">
        <v>129</v>
      </c>
      <c r="Q169" s="50">
        <v>2.9699999999999999E-9</v>
      </c>
      <c r="R169" s="50">
        <v>3.1454663333488301E-8</v>
      </c>
      <c r="S169" s="50" t="s">
        <v>129</v>
      </c>
      <c r="T169" s="50">
        <v>3.05E-9</v>
      </c>
      <c r="U169" s="50">
        <v>3.23019269923028E-8</v>
      </c>
      <c r="V169" s="50" t="s">
        <v>129</v>
      </c>
      <c r="W169" s="50">
        <v>3.0100000000000002E-9</v>
      </c>
      <c r="X169" s="50">
        <v>3.18782951628956E-8</v>
      </c>
      <c r="Y169" s="50" t="s">
        <v>129</v>
      </c>
      <c r="Z169" s="50">
        <v>2.28E-9</v>
      </c>
      <c r="AA169" s="50">
        <v>2.4147014276213301E-8</v>
      </c>
      <c r="AB169" s="50" t="s">
        <v>129</v>
      </c>
      <c r="AC169" s="50">
        <v>5.3100000000000001E-9</v>
      </c>
      <c r="AD169" s="50">
        <v>5.6237125353812497E-8</v>
      </c>
      <c r="AE169" s="50" t="s">
        <v>129</v>
      </c>
      <c r="AF169" s="50">
        <v>1.2509999999999999E-8</v>
      </c>
      <c r="AG169" s="50">
        <v>1.3249085464711699E-7</v>
      </c>
      <c r="AH169" s="50" t="s">
        <v>129</v>
      </c>
      <c r="AI169" s="50">
        <v>3.442E-8</v>
      </c>
      <c r="AJ169" s="50">
        <v>3.6453518920493901E-7</v>
      </c>
      <c r="AK169" s="50" t="s">
        <v>129</v>
      </c>
      <c r="AL169" s="63">
        <v>0.65727126612641595</v>
      </c>
      <c r="AM169" s="63">
        <v>6.9610257221488201</v>
      </c>
      <c r="AN169" s="50" t="s">
        <v>128</v>
      </c>
      <c r="AO169" s="50">
        <v>1.0999999999999999E-8</v>
      </c>
      <c r="AP169" s="50">
        <v>1.16498753086994E-7</v>
      </c>
      <c r="AQ169" s="50" t="s">
        <v>129</v>
      </c>
      <c r="AR169" s="50">
        <v>3.1300000000000002E-9</v>
      </c>
      <c r="AS169" s="50">
        <v>3.3149190651117299E-8</v>
      </c>
      <c r="AT169" s="50" t="s">
        <v>129</v>
      </c>
      <c r="AU169" s="50">
        <v>1.6E-7</v>
      </c>
      <c r="AV169" s="50" t="s">
        <v>129</v>
      </c>
      <c r="AW169" s="50">
        <v>1.2509999999999999E-8</v>
      </c>
      <c r="AX169" s="50">
        <v>1.3249085464711699E-7</v>
      </c>
      <c r="AY169" s="50" t="s">
        <v>129</v>
      </c>
      <c r="AZ169" s="50">
        <v>1.8580000000000002E-8</v>
      </c>
      <c r="BA169" s="50">
        <v>1.9677698475966799E-7</v>
      </c>
      <c r="BB169" s="50" t="s">
        <v>129</v>
      </c>
      <c r="BC169" s="50">
        <v>4.6199999999999998E-6</v>
      </c>
      <c r="BD169" s="50">
        <v>4.8929476296537399E-5</v>
      </c>
      <c r="BE169" s="50" t="s">
        <v>129</v>
      </c>
      <c r="BF169" s="50">
        <v>3.2599999999999999E-9</v>
      </c>
      <c r="BG169" s="50">
        <v>3.4525994096690901E-8</v>
      </c>
      <c r="BH169" s="50" t="s">
        <v>129</v>
      </c>
      <c r="BI169" s="50">
        <v>2.0866666666666698E-5</v>
      </c>
      <c r="BJ169" s="50" t="s">
        <v>128</v>
      </c>
      <c r="BK169" s="50"/>
      <c r="BL169" s="50"/>
      <c r="BM169" s="50"/>
      <c r="BN169" s="50">
        <v>7.6980000000000005E-8</v>
      </c>
      <c r="BO169" s="50">
        <v>8.1527945569425305E-7</v>
      </c>
      <c r="BP169" s="50" t="s">
        <v>129</v>
      </c>
      <c r="BQ169" s="50">
        <v>3.683E-8</v>
      </c>
      <c r="BR169" s="50">
        <v>3.9005900692672602E-7</v>
      </c>
      <c r="BS169" s="50" t="s">
        <v>129</v>
      </c>
      <c r="BT169" s="50"/>
      <c r="BU169" s="50"/>
      <c r="BV169" s="50"/>
      <c r="BW169" s="50"/>
      <c r="BX169" s="50"/>
      <c r="BY169" s="50"/>
      <c r="BZ169" s="50"/>
      <c r="CA169" s="50"/>
      <c r="CB169" s="50"/>
      <c r="CC169" s="50">
        <v>1.33244022349924E-3</v>
      </c>
      <c r="CD169" s="50">
        <v>1.4111602236419701E-2</v>
      </c>
      <c r="CE169" s="50" t="s">
        <v>128</v>
      </c>
      <c r="CF169" s="3" t="s">
        <v>152</v>
      </c>
      <c r="CG169" s="51" t="s">
        <v>178</v>
      </c>
      <c r="CH169" s="52">
        <v>39753</v>
      </c>
      <c r="CI169" s="51" t="s">
        <v>170</v>
      </c>
      <c r="CJ169" s="51" t="s">
        <v>185</v>
      </c>
      <c r="CK169" s="52">
        <v>39845</v>
      </c>
      <c r="CL169" s="51" t="s">
        <v>130</v>
      </c>
      <c r="CM169" s="51" t="s">
        <v>179</v>
      </c>
      <c r="CN169" s="52">
        <v>27729</v>
      </c>
      <c r="CO169" s="51" t="s">
        <v>130</v>
      </c>
      <c r="CP169" s="51" t="s">
        <v>131</v>
      </c>
      <c r="CQ169" s="52">
        <v>27729</v>
      </c>
    </row>
    <row r="170" spans="1:146">
      <c r="A170" s="3" t="s">
        <v>122</v>
      </c>
      <c r="B170" s="3">
        <v>10377</v>
      </c>
      <c r="C170" s="3" t="s">
        <v>405</v>
      </c>
      <c r="D170" s="3" t="s">
        <v>303</v>
      </c>
      <c r="E170" s="3" t="s">
        <v>406</v>
      </c>
      <c r="F170" s="55">
        <v>3</v>
      </c>
      <c r="G170" s="3" t="s">
        <v>126</v>
      </c>
      <c r="H170" s="48">
        <v>57.39</v>
      </c>
      <c r="I170" s="48">
        <v>600</v>
      </c>
      <c r="J170" s="48">
        <v>587.28070175438597</v>
      </c>
      <c r="K170" s="48">
        <v>41.537148239726797</v>
      </c>
      <c r="L170" s="49">
        <v>0.72376978985410001</v>
      </c>
      <c r="M170" s="3" t="s">
        <v>142</v>
      </c>
      <c r="N170" s="50">
        <v>1.0404250118999999E-9</v>
      </c>
      <c r="O170" s="50">
        <v>1.47102426864985E-8</v>
      </c>
      <c r="P170" s="50" t="s">
        <v>128</v>
      </c>
      <c r="Q170" s="50"/>
      <c r="R170" s="50">
        <v>0</v>
      </c>
      <c r="S170" s="50"/>
      <c r="T170" s="50">
        <v>2.5610878791666701E-9</v>
      </c>
      <c r="U170" s="50">
        <v>3.6210417678436699E-8</v>
      </c>
      <c r="V170" s="50" t="s">
        <v>128</v>
      </c>
      <c r="W170" s="50"/>
      <c r="X170" s="50">
        <v>0</v>
      </c>
      <c r="Y170" s="50"/>
      <c r="Z170" s="50">
        <v>3.6460824425E-9</v>
      </c>
      <c r="AA170" s="50">
        <v>1.71836050878893E-8</v>
      </c>
      <c r="AB170" s="50" t="s">
        <v>128</v>
      </c>
      <c r="AC170" s="50">
        <v>2.5242109217E-9</v>
      </c>
      <c r="AD170" s="50">
        <v>1.1896341983778299E-8</v>
      </c>
      <c r="AE170" s="50" t="s">
        <v>128</v>
      </c>
      <c r="AF170" s="50">
        <v>3.666719593735E-9</v>
      </c>
      <c r="AG170" s="50">
        <v>3.4561731645083702E-8</v>
      </c>
      <c r="AH170" s="50" t="s">
        <v>128</v>
      </c>
      <c r="AI170" s="50">
        <v>7.7128667053000004E-10</v>
      </c>
      <c r="AJ170" s="50">
        <v>3.63499338398202E-9</v>
      </c>
      <c r="AK170" s="50" t="s">
        <v>128</v>
      </c>
      <c r="AL170" s="63">
        <v>0.49813431250065598</v>
      </c>
      <c r="AM170" s="63">
        <v>7.0429646957209497</v>
      </c>
      <c r="AN170" s="50" t="s">
        <v>128</v>
      </c>
      <c r="AO170" s="50">
        <v>9.7423929086666699E-10</v>
      </c>
      <c r="AP170" s="50">
        <v>1.3774463550428701E-8</v>
      </c>
      <c r="AQ170" s="50" t="s">
        <v>128</v>
      </c>
      <c r="AR170" s="50">
        <v>3.0711138369049998E-9</v>
      </c>
      <c r="AS170" s="50">
        <v>2.89476764091727E-8</v>
      </c>
      <c r="AT170" s="50" t="s">
        <v>128</v>
      </c>
      <c r="AU170" s="50"/>
      <c r="AV170" s="50"/>
      <c r="AW170" s="50">
        <v>4.0647536730333301E-9</v>
      </c>
      <c r="AX170" s="50">
        <v>5.7470276384420199E-8</v>
      </c>
      <c r="AY170" s="50" t="s">
        <v>128</v>
      </c>
      <c r="AZ170" s="50">
        <v>5.2107896433666702E-9</v>
      </c>
      <c r="BA170" s="50">
        <v>7.3673719264242597E-8</v>
      </c>
      <c r="BB170" s="50" t="s">
        <v>128</v>
      </c>
      <c r="BC170" s="50">
        <v>2.9495425361545501E-6</v>
      </c>
      <c r="BD170" s="50">
        <v>4.1702656149863902E-5</v>
      </c>
      <c r="BE170" s="50" t="s">
        <v>128</v>
      </c>
      <c r="BF170" s="50">
        <v>2.3694261516249998E-9</v>
      </c>
      <c r="BG170" s="50">
        <v>2.2333715112883801E-8</v>
      </c>
      <c r="BH170" s="50" t="s">
        <v>128</v>
      </c>
      <c r="BI170" s="50"/>
      <c r="BJ170" s="50"/>
      <c r="BK170" s="50">
        <v>9.3612253428666695E-8</v>
      </c>
      <c r="BL170" s="50">
        <v>1.3235542692797601E-6</v>
      </c>
      <c r="BM170" s="50" t="s">
        <v>128</v>
      </c>
      <c r="BN170" s="50">
        <v>9.9186645612666706E-9</v>
      </c>
      <c r="BO170" s="50">
        <v>1.40236885074259E-7</v>
      </c>
      <c r="BP170" s="50" t="s">
        <v>128</v>
      </c>
      <c r="BQ170" s="50">
        <v>4.3544967053999996E-9</v>
      </c>
      <c r="BR170" s="50">
        <v>4.10445747852058E-8</v>
      </c>
      <c r="BS170" s="50" t="s">
        <v>128</v>
      </c>
      <c r="BT170" s="50"/>
      <c r="BU170" s="50"/>
      <c r="BV170" s="50"/>
      <c r="BW170" s="50"/>
      <c r="BX170" s="50"/>
      <c r="BY170" s="50"/>
      <c r="BZ170" s="50"/>
      <c r="CA170" s="50"/>
      <c r="CB170" s="50"/>
      <c r="CC170" s="50">
        <v>1.0026428084600699E-3</v>
      </c>
      <c r="CD170" s="50">
        <v>1.41760519707091E-2</v>
      </c>
      <c r="CE170" s="50" t="s">
        <v>128</v>
      </c>
      <c r="CF170" s="3" t="s">
        <v>132</v>
      </c>
      <c r="CG170" s="51" t="s">
        <v>159</v>
      </c>
      <c r="CH170" s="52">
        <v>39387</v>
      </c>
      <c r="CI170" s="51" t="s">
        <v>132</v>
      </c>
      <c r="CJ170" s="51" t="s">
        <v>159</v>
      </c>
      <c r="CK170" s="52">
        <v>39387</v>
      </c>
      <c r="CL170" s="51" t="s">
        <v>132</v>
      </c>
      <c r="CM170" s="51" t="s">
        <v>159</v>
      </c>
      <c r="CN170" s="52">
        <v>39387</v>
      </c>
      <c r="CO170" s="51" t="s">
        <v>130</v>
      </c>
      <c r="CP170" s="51" t="s">
        <v>186</v>
      </c>
      <c r="CQ170" s="52">
        <v>32112</v>
      </c>
      <c r="CR170" s="51" t="s">
        <v>130</v>
      </c>
      <c r="CS170" s="51" t="s">
        <v>186</v>
      </c>
      <c r="CT170" s="52">
        <v>32112</v>
      </c>
      <c r="CU170" s="51" t="s">
        <v>130</v>
      </c>
      <c r="CV170" s="51" t="s">
        <v>186</v>
      </c>
      <c r="CW170" s="52">
        <v>32112</v>
      </c>
    </row>
    <row r="171" spans="1:146">
      <c r="A171" s="3" t="s">
        <v>122</v>
      </c>
      <c r="B171" s="3">
        <v>10377</v>
      </c>
      <c r="C171" s="3" t="s">
        <v>405</v>
      </c>
      <c r="D171" s="3" t="s">
        <v>303</v>
      </c>
      <c r="E171" s="3" t="s">
        <v>406</v>
      </c>
      <c r="F171" s="126" t="s">
        <v>561</v>
      </c>
      <c r="G171" s="3" t="s">
        <v>126</v>
      </c>
      <c r="H171" s="48">
        <v>57.39</v>
      </c>
      <c r="I171" s="48">
        <v>600</v>
      </c>
      <c r="J171" s="48">
        <v>587.28070175438597</v>
      </c>
      <c r="K171" s="48">
        <v>41.537148239726797</v>
      </c>
      <c r="L171" s="49">
        <v>0.72376978985410001</v>
      </c>
      <c r="M171" s="3" t="s">
        <v>142</v>
      </c>
      <c r="N171" s="50">
        <v>1.0404250118999999E-9</v>
      </c>
      <c r="O171" s="50">
        <v>1.47102426864985E-8</v>
      </c>
      <c r="P171" s="50" t="s">
        <v>128</v>
      </c>
      <c r="Q171" s="50"/>
      <c r="R171" s="50">
        <v>0</v>
      </c>
      <c r="S171" s="50"/>
      <c r="T171" s="50">
        <v>2.5610878791666701E-9</v>
      </c>
      <c r="U171" s="50">
        <v>3.6210417678436699E-8</v>
      </c>
      <c r="V171" s="50" t="s">
        <v>128</v>
      </c>
      <c r="W171" s="50"/>
      <c r="X171" s="50">
        <v>0</v>
      </c>
      <c r="Y171" s="50"/>
      <c r="Z171" s="50">
        <v>3.6460824425E-9</v>
      </c>
      <c r="AA171" s="50">
        <v>1.71836050878893E-8</v>
      </c>
      <c r="AB171" s="50" t="s">
        <v>128</v>
      </c>
      <c r="AC171" s="50">
        <v>2.5242109217E-9</v>
      </c>
      <c r="AD171" s="50">
        <v>1.1896341983778299E-8</v>
      </c>
      <c r="AE171" s="50" t="s">
        <v>128</v>
      </c>
      <c r="AF171" s="50">
        <v>3.666719593735E-9</v>
      </c>
      <c r="AG171" s="50">
        <v>3.4561731645083702E-8</v>
      </c>
      <c r="AH171" s="50" t="s">
        <v>128</v>
      </c>
      <c r="AI171" s="50">
        <v>7.7128667053000004E-10</v>
      </c>
      <c r="AJ171" s="50">
        <v>3.63499338398202E-9</v>
      </c>
      <c r="AK171" s="50" t="s">
        <v>128</v>
      </c>
      <c r="AL171" s="63">
        <v>0.49813431250065598</v>
      </c>
      <c r="AM171" s="63">
        <v>7.0429646957209497</v>
      </c>
      <c r="AN171" s="50" t="s">
        <v>128</v>
      </c>
      <c r="AO171" s="50">
        <v>9.7423929086666699E-10</v>
      </c>
      <c r="AP171" s="50">
        <v>1.3774463550428701E-8</v>
      </c>
      <c r="AQ171" s="50" t="s">
        <v>128</v>
      </c>
      <c r="AR171" s="50">
        <v>3.0711138369049998E-9</v>
      </c>
      <c r="AS171" s="50">
        <v>2.89476764091727E-8</v>
      </c>
      <c r="AT171" s="50" t="s">
        <v>128</v>
      </c>
      <c r="AU171" s="50"/>
      <c r="AV171" s="50"/>
      <c r="AW171" s="50">
        <v>4.0647536730333301E-9</v>
      </c>
      <c r="AX171" s="50">
        <v>5.7470276384420199E-8</v>
      </c>
      <c r="AY171" s="50" t="s">
        <v>128</v>
      </c>
      <c r="AZ171" s="50">
        <v>5.2107896433666702E-9</v>
      </c>
      <c r="BA171" s="50">
        <v>7.3673719264242597E-8</v>
      </c>
      <c r="BB171" s="50" t="s">
        <v>128</v>
      </c>
      <c r="BC171" s="50">
        <v>2.9495425361545501E-6</v>
      </c>
      <c r="BD171" s="50">
        <v>4.1702656149863902E-5</v>
      </c>
      <c r="BE171" s="50" t="s">
        <v>128</v>
      </c>
      <c r="BF171" s="50">
        <v>2.3694261516249998E-9</v>
      </c>
      <c r="BG171" s="50">
        <v>2.2333715112883801E-8</v>
      </c>
      <c r="BH171" s="50" t="s">
        <v>128</v>
      </c>
      <c r="BI171" s="50"/>
      <c r="BJ171" s="50"/>
      <c r="BK171" s="50">
        <v>9.3612253428666695E-8</v>
      </c>
      <c r="BL171" s="50">
        <v>1.3235542692797601E-6</v>
      </c>
      <c r="BM171" s="50" t="s">
        <v>128</v>
      </c>
      <c r="BN171" s="50">
        <v>9.9186645612666706E-9</v>
      </c>
      <c r="BO171" s="50">
        <v>1.40236885074259E-7</v>
      </c>
      <c r="BP171" s="50" t="s">
        <v>128</v>
      </c>
      <c r="BQ171" s="50">
        <v>4.3544967053999996E-9</v>
      </c>
      <c r="BR171" s="50">
        <v>4.10445747852058E-8</v>
      </c>
      <c r="BS171" s="50" t="s">
        <v>128</v>
      </c>
      <c r="BT171" s="50"/>
      <c r="BU171" s="50"/>
      <c r="BV171" s="50"/>
      <c r="BW171" s="50"/>
      <c r="BX171" s="50"/>
      <c r="BY171" s="50"/>
      <c r="BZ171" s="50"/>
      <c r="CA171" s="50"/>
      <c r="CB171" s="50"/>
      <c r="CC171" s="50">
        <v>1.0026428084600699E-3</v>
      </c>
      <c r="CD171" s="50">
        <v>1.41760519707091E-2</v>
      </c>
      <c r="CE171" s="50" t="s">
        <v>128</v>
      </c>
      <c r="CF171" s="3" t="s">
        <v>132</v>
      </c>
      <c r="CG171" s="51" t="s">
        <v>159</v>
      </c>
      <c r="CH171" s="52">
        <v>39387</v>
      </c>
      <c r="CI171" s="51" t="s">
        <v>132</v>
      </c>
      <c r="CJ171" s="51" t="s">
        <v>159</v>
      </c>
      <c r="CK171" s="52">
        <v>39387</v>
      </c>
      <c r="CL171" s="51" t="s">
        <v>132</v>
      </c>
      <c r="CM171" s="51" t="s">
        <v>159</v>
      </c>
      <c r="CN171" s="52">
        <v>39387</v>
      </c>
      <c r="CO171" s="51" t="s">
        <v>130</v>
      </c>
      <c r="CP171" s="51" t="s">
        <v>186</v>
      </c>
      <c r="CQ171" s="52">
        <v>32112</v>
      </c>
      <c r="CR171" s="51" t="s">
        <v>130</v>
      </c>
      <c r="CS171" s="51" t="s">
        <v>186</v>
      </c>
      <c r="CT171" s="52">
        <v>32112</v>
      </c>
      <c r="CU171" s="51" t="s">
        <v>130</v>
      </c>
      <c r="CV171" s="51" t="s">
        <v>186</v>
      </c>
      <c r="CW171" s="52">
        <v>32112</v>
      </c>
    </row>
    <row r="172" spans="1:146">
      <c r="A172" s="3" t="s">
        <v>122</v>
      </c>
      <c r="B172" s="3">
        <v>10377</v>
      </c>
      <c r="C172" s="3" t="s">
        <v>405</v>
      </c>
      <c r="D172" s="3" t="s">
        <v>303</v>
      </c>
      <c r="E172" s="3" t="s">
        <v>406</v>
      </c>
      <c r="F172" s="126" t="s">
        <v>561</v>
      </c>
      <c r="G172" s="3" t="s">
        <v>126</v>
      </c>
      <c r="H172" s="48">
        <v>57.39</v>
      </c>
      <c r="I172" s="48">
        <v>600</v>
      </c>
      <c r="J172" s="48">
        <v>587.28070175438597</v>
      </c>
      <c r="K172" s="48">
        <v>41.537148239726797</v>
      </c>
      <c r="L172" s="49">
        <v>0.72376978985410001</v>
      </c>
      <c r="M172" s="3" t="s">
        <v>142</v>
      </c>
      <c r="N172" s="50">
        <v>1.0404250118999999E-9</v>
      </c>
      <c r="O172" s="50">
        <v>1.47102426864985E-8</v>
      </c>
      <c r="P172" s="50" t="s">
        <v>128</v>
      </c>
      <c r="Q172" s="50"/>
      <c r="R172" s="50">
        <v>0</v>
      </c>
      <c r="S172" s="50"/>
      <c r="T172" s="50">
        <v>2.5610878791666701E-9</v>
      </c>
      <c r="U172" s="50">
        <v>3.6210417678436699E-8</v>
      </c>
      <c r="V172" s="50" t="s">
        <v>128</v>
      </c>
      <c r="W172" s="50"/>
      <c r="X172" s="50">
        <v>0</v>
      </c>
      <c r="Y172" s="50"/>
      <c r="Z172" s="50">
        <v>3.6460824425E-9</v>
      </c>
      <c r="AA172" s="50">
        <v>1.71836050878893E-8</v>
      </c>
      <c r="AB172" s="50" t="s">
        <v>128</v>
      </c>
      <c r="AC172" s="50">
        <v>2.5242109217E-9</v>
      </c>
      <c r="AD172" s="50">
        <v>1.1896341983778299E-8</v>
      </c>
      <c r="AE172" s="50" t="s">
        <v>128</v>
      </c>
      <c r="AF172" s="50">
        <v>3.666719593735E-9</v>
      </c>
      <c r="AG172" s="50">
        <v>3.4561731645083702E-8</v>
      </c>
      <c r="AH172" s="50" t="s">
        <v>128</v>
      </c>
      <c r="AI172" s="50">
        <v>7.7128667053000004E-10</v>
      </c>
      <c r="AJ172" s="50">
        <v>3.63499338398202E-9</v>
      </c>
      <c r="AK172" s="50" t="s">
        <v>128</v>
      </c>
      <c r="AL172" s="63">
        <v>0.49813431250065598</v>
      </c>
      <c r="AM172" s="63">
        <v>7.0429646957209497</v>
      </c>
      <c r="AN172" s="50" t="s">
        <v>128</v>
      </c>
      <c r="AO172" s="50">
        <v>9.7423929086666699E-10</v>
      </c>
      <c r="AP172" s="50">
        <v>1.3774463550428701E-8</v>
      </c>
      <c r="AQ172" s="50" t="s">
        <v>128</v>
      </c>
      <c r="AR172" s="50">
        <v>3.0711138369049998E-9</v>
      </c>
      <c r="AS172" s="50">
        <v>2.89476764091727E-8</v>
      </c>
      <c r="AT172" s="50" t="s">
        <v>128</v>
      </c>
      <c r="AU172" s="50"/>
      <c r="AV172" s="50"/>
      <c r="AW172" s="50">
        <v>4.0647536730333301E-9</v>
      </c>
      <c r="AX172" s="50">
        <v>5.7470276384420199E-8</v>
      </c>
      <c r="AY172" s="50" t="s">
        <v>128</v>
      </c>
      <c r="AZ172" s="50">
        <v>5.2107896433666702E-9</v>
      </c>
      <c r="BA172" s="50">
        <v>7.3673719264242597E-8</v>
      </c>
      <c r="BB172" s="50" t="s">
        <v>128</v>
      </c>
      <c r="BC172" s="50">
        <v>2.9495425361545501E-6</v>
      </c>
      <c r="BD172" s="50">
        <v>4.1702656149863902E-5</v>
      </c>
      <c r="BE172" s="50" t="s">
        <v>128</v>
      </c>
      <c r="BF172" s="50">
        <v>2.3694261516249998E-9</v>
      </c>
      <c r="BG172" s="50">
        <v>2.2333715112883801E-8</v>
      </c>
      <c r="BH172" s="50" t="s">
        <v>128</v>
      </c>
      <c r="BI172" s="50"/>
      <c r="BJ172" s="50"/>
      <c r="BK172" s="50">
        <v>9.3612253428666695E-8</v>
      </c>
      <c r="BL172" s="50">
        <v>1.3235542692797601E-6</v>
      </c>
      <c r="BM172" s="50" t="s">
        <v>128</v>
      </c>
      <c r="BN172" s="50">
        <v>9.9186645612666706E-9</v>
      </c>
      <c r="BO172" s="50">
        <v>1.40236885074259E-7</v>
      </c>
      <c r="BP172" s="50" t="s">
        <v>128</v>
      </c>
      <c r="BQ172" s="50">
        <v>4.3544967053999996E-9</v>
      </c>
      <c r="BR172" s="50">
        <v>4.10445747852058E-8</v>
      </c>
      <c r="BS172" s="50" t="s">
        <v>128</v>
      </c>
      <c r="BT172" s="50"/>
      <c r="BU172" s="50"/>
      <c r="BV172" s="50"/>
      <c r="BW172" s="50"/>
      <c r="BX172" s="50"/>
      <c r="BY172" s="50"/>
      <c r="BZ172" s="50"/>
      <c r="CA172" s="50"/>
      <c r="CB172" s="50"/>
      <c r="CC172" s="50">
        <v>1.0026428084600699E-3</v>
      </c>
      <c r="CD172" s="50">
        <v>1.41760519707091E-2</v>
      </c>
      <c r="CE172" s="50" t="s">
        <v>128</v>
      </c>
      <c r="CF172" s="3" t="s">
        <v>132</v>
      </c>
      <c r="CG172" s="51" t="s">
        <v>159</v>
      </c>
      <c r="CH172" s="52">
        <v>39387</v>
      </c>
      <c r="CI172" s="51" t="s">
        <v>132</v>
      </c>
      <c r="CJ172" s="51" t="s">
        <v>159</v>
      </c>
      <c r="CK172" s="52">
        <v>39387</v>
      </c>
      <c r="CL172" s="51" t="s">
        <v>132</v>
      </c>
      <c r="CM172" s="51" t="s">
        <v>159</v>
      </c>
      <c r="CN172" s="52">
        <v>39387</v>
      </c>
      <c r="CO172" s="51" t="s">
        <v>130</v>
      </c>
      <c r="CP172" s="51" t="s">
        <v>186</v>
      </c>
      <c r="CQ172" s="52">
        <v>32112</v>
      </c>
      <c r="CR172" s="51" t="s">
        <v>130</v>
      </c>
      <c r="CS172" s="51" t="s">
        <v>186</v>
      </c>
      <c r="CT172" s="52">
        <v>32112</v>
      </c>
      <c r="CU172" s="51" t="s">
        <v>130</v>
      </c>
      <c r="CV172" s="51" t="s">
        <v>186</v>
      </c>
      <c r="CW172" s="52">
        <v>32112</v>
      </c>
    </row>
    <row r="173" spans="1:146">
      <c r="A173" s="3" t="s">
        <v>122</v>
      </c>
      <c r="B173" s="3">
        <v>1393</v>
      </c>
      <c r="C173" s="3" t="s">
        <v>240</v>
      </c>
      <c r="D173" s="3" t="s">
        <v>124</v>
      </c>
      <c r="E173" s="3" t="s">
        <v>125</v>
      </c>
      <c r="F173" s="55">
        <v>1</v>
      </c>
      <c r="G173" s="3" t="s">
        <v>126</v>
      </c>
      <c r="H173" s="48">
        <v>580</v>
      </c>
      <c r="I173" s="48">
        <v>5761</v>
      </c>
      <c r="J173" s="48">
        <v>6452.9682539682599</v>
      </c>
      <c r="K173" s="48">
        <v>587.59621621513395</v>
      </c>
      <c r="L173" s="49">
        <v>1.0130969245088499</v>
      </c>
      <c r="M173" s="3" t="s">
        <v>142</v>
      </c>
      <c r="N173" s="50">
        <v>7.4073999999999999E-9</v>
      </c>
      <c r="O173" s="50">
        <v>8.1347897970370399E-8</v>
      </c>
      <c r="P173" s="50" t="s">
        <v>129</v>
      </c>
      <c r="Q173" s="50">
        <v>4.2152000000000001E-9</v>
      </c>
      <c r="R173" s="50">
        <v>4.6291230327065502E-8</v>
      </c>
      <c r="S173" s="50" t="s">
        <v>129</v>
      </c>
      <c r="T173" s="50">
        <v>3.5927999999999998E-9</v>
      </c>
      <c r="U173" s="50">
        <v>3.9456047712820502E-8</v>
      </c>
      <c r="V173" s="50" t="s">
        <v>129</v>
      </c>
      <c r="W173" s="50">
        <v>3.1702000000000001E-9</v>
      </c>
      <c r="X173" s="50">
        <v>3.4815064144729302E-8</v>
      </c>
      <c r="Y173" s="50" t="s">
        <v>129</v>
      </c>
      <c r="Z173" s="50">
        <v>3.0434000000000001E-9</v>
      </c>
      <c r="AA173" s="50">
        <v>3.3422549434757798E-8</v>
      </c>
      <c r="AB173" s="50" t="s">
        <v>129</v>
      </c>
      <c r="AC173" s="50">
        <v>2.5530399999999999E-8</v>
      </c>
      <c r="AD173" s="50">
        <v>2.8037427091054098E-7</v>
      </c>
      <c r="AE173" s="50" t="s">
        <v>129</v>
      </c>
      <c r="AF173" s="50">
        <v>6.2134999999999997E-9</v>
      </c>
      <c r="AG173" s="50">
        <v>6.8236515381766397E-8</v>
      </c>
      <c r="AH173" s="50" t="s">
        <v>129</v>
      </c>
      <c r="AI173" s="50">
        <v>3.6224400000000002E-8</v>
      </c>
      <c r="AJ173" s="50">
        <v>3.9781553517264999E-7</v>
      </c>
      <c r="AK173" s="50" t="s">
        <v>129</v>
      </c>
      <c r="AL173" s="63">
        <v>0.74871951275554205</v>
      </c>
      <c r="AM173" s="63">
        <v>8.2171239019257296</v>
      </c>
      <c r="AN173" s="50" t="s">
        <v>128</v>
      </c>
      <c r="AO173" s="50">
        <v>2.5652000000000002E-9</v>
      </c>
      <c r="AP173" s="50">
        <v>2.8170967933903099E-8</v>
      </c>
      <c r="AQ173" s="50" t="s">
        <v>129</v>
      </c>
      <c r="AR173" s="50">
        <v>3.5083E-9</v>
      </c>
      <c r="AS173" s="50">
        <v>3.8528070638746402E-8</v>
      </c>
      <c r="AT173" s="50" t="s">
        <v>129</v>
      </c>
      <c r="AU173" s="50">
        <v>1.586E-7</v>
      </c>
      <c r="AV173" s="50" t="s">
        <v>129</v>
      </c>
      <c r="AW173" s="50">
        <v>1.6479000000000002E-8</v>
      </c>
      <c r="AX173" s="50">
        <v>1.8097200241025601E-7</v>
      </c>
      <c r="AY173" s="50" t="s">
        <v>129</v>
      </c>
      <c r="AZ173" s="50">
        <v>1.26866E-8</v>
      </c>
      <c r="BA173" s="50">
        <v>1.39323952046724E-7</v>
      </c>
      <c r="BB173" s="50" t="s">
        <v>129</v>
      </c>
      <c r="BC173" s="50">
        <v>7.81146666666667E-4</v>
      </c>
      <c r="BD173" s="50">
        <v>8.5785348894207008E-3</v>
      </c>
      <c r="BE173" s="50" t="s">
        <v>128</v>
      </c>
      <c r="BF173" s="50">
        <v>3.2124000000000002E-9</v>
      </c>
      <c r="BG173" s="50">
        <v>3.5278503582905997E-8</v>
      </c>
      <c r="BH173" s="50" t="s">
        <v>129</v>
      </c>
      <c r="BI173" s="50">
        <v>2.5799999999999998E-3</v>
      </c>
      <c r="BJ173" s="50" t="s">
        <v>128</v>
      </c>
      <c r="BK173" s="50">
        <v>2.1303479999999999E-7</v>
      </c>
      <c r="BL173" s="50">
        <v>2.3395433181059799E-6</v>
      </c>
      <c r="BM173" s="50" t="s">
        <v>129</v>
      </c>
      <c r="BN173" s="50">
        <v>4.7894599999999998E-8</v>
      </c>
      <c r="BO173" s="50">
        <v>5.2597740558518501E-7</v>
      </c>
      <c r="BP173" s="50" t="s">
        <v>129</v>
      </c>
      <c r="BQ173" s="50">
        <v>3.0349000000000003E-8</v>
      </c>
      <c r="BR173" s="50">
        <v>3.3329202628489999E-7</v>
      </c>
      <c r="BS173" s="50" t="s">
        <v>129</v>
      </c>
      <c r="BT173" s="50"/>
      <c r="BU173" s="50"/>
      <c r="BV173" s="50"/>
      <c r="BW173" s="50"/>
      <c r="BX173" s="50"/>
      <c r="BY173" s="50"/>
      <c r="BZ173" s="50"/>
      <c r="CA173" s="50"/>
      <c r="CB173" s="50"/>
      <c r="CC173" s="50">
        <v>9.7914460892666796E-3</v>
      </c>
      <c r="CD173" s="50">
        <v>0.10767212382314401</v>
      </c>
      <c r="CE173" s="50" t="s">
        <v>128</v>
      </c>
      <c r="CF173" s="3" t="s">
        <v>130</v>
      </c>
      <c r="CG173" s="51" t="s">
        <v>241</v>
      </c>
    </row>
    <row r="174" spans="1:146">
      <c r="A174" s="3" t="s">
        <v>122</v>
      </c>
      <c r="B174" s="3">
        <v>54081</v>
      </c>
      <c r="C174" s="3" t="s">
        <v>462</v>
      </c>
      <c r="D174" s="3" t="s">
        <v>303</v>
      </c>
      <c r="E174" s="3" t="s">
        <v>463</v>
      </c>
      <c r="F174" s="55">
        <v>2</v>
      </c>
      <c r="G174" s="3" t="s">
        <v>126</v>
      </c>
      <c r="H174" s="48">
        <v>57.4</v>
      </c>
      <c r="I174" s="48">
        <v>750</v>
      </c>
      <c r="J174" s="48">
        <v>808</v>
      </c>
      <c r="K174" s="48">
        <v>42.484444444444399</v>
      </c>
      <c r="L174" s="49">
        <v>0.74014711575687198</v>
      </c>
      <c r="M174" s="3" t="s">
        <v>142</v>
      </c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63">
        <v>0.45235945105876901</v>
      </c>
      <c r="AM174" s="63">
        <v>8.6033003664069607</v>
      </c>
      <c r="AN174" s="50" t="s">
        <v>128</v>
      </c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>
        <v>1.82833871092665E-6</v>
      </c>
      <c r="BD174" s="50">
        <v>3.47726726275201E-5</v>
      </c>
      <c r="BE174" s="50" t="s">
        <v>128</v>
      </c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>
        <v>7.5745954880940204E-4</v>
      </c>
      <c r="CD174" s="50">
        <v>1.4405915469562601E-2</v>
      </c>
      <c r="CE174" s="50" t="s">
        <v>128</v>
      </c>
      <c r="CF174" s="3" t="s">
        <v>132</v>
      </c>
      <c r="CG174" s="51" t="s">
        <v>159</v>
      </c>
      <c r="CH174" s="52">
        <v>33725</v>
      </c>
      <c r="CI174" s="51" t="s">
        <v>132</v>
      </c>
      <c r="CJ174" s="51" t="s">
        <v>159</v>
      </c>
      <c r="CK174" s="52">
        <v>33725</v>
      </c>
      <c r="CL174" s="51" t="s">
        <v>130</v>
      </c>
      <c r="CM174" s="51" t="s">
        <v>186</v>
      </c>
      <c r="CN174" s="52">
        <v>33725</v>
      </c>
      <c r="CO174" s="51" t="s">
        <v>130</v>
      </c>
      <c r="CP174" s="51" t="s">
        <v>186</v>
      </c>
      <c r="CQ174" s="52">
        <v>33725</v>
      </c>
    </row>
    <row r="175" spans="1:146">
      <c r="A175" s="3" t="s">
        <v>122</v>
      </c>
      <c r="B175" s="3">
        <v>54081</v>
      </c>
      <c r="C175" s="3" t="s">
        <v>462</v>
      </c>
      <c r="D175" s="3" t="s">
        <v>303</v>
      </c>
      <c r="E175" s="3" t="s">
        <v>463</v>
      </c>
      <c r="F175" s="126" t="s">
        <v>561</v>
      </c>
      <c r="G175" s="3" t="s">
        <v>126</v>
      </c>
      <c r="H175" s="48">
        <v>57.4</v>
      </c>
      <c r="I175" s="48">
        <v>750</v>
      </c>
      <c r="J175" s="48">
        <v>808</v>
      </c>
      <c r="K175" s="48">
        <v>42.484444444444399</v>
      </c>
      <c r="L175" s="49">
        <v>0.74014711575687198</v>
      </c>
      <c r="M175" s="3" t="s">
        <v>142</v>
      </c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63">
        <v>0.45235945105876901</v>
      </c>
      <c r="AM175" s="63">
        <v>8.6033003664069607</v>
      </c>
      <c r="AN175" s="50" t="s">
        <v>128</v>
      </c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>
        <v>1.82833871092665E-6</v>
      </c>
      <c r="BD175" s="50">
        <v>3.47726726275201E-5</v>
      </c>
      <c r="BE175" s="50" t="s">
        <v>128</v>
      </c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>
        <v>7.5745954880940204E-4</v>
      </c>
      <c r="CD175" s="50">
        <v>1.4405915469562601E-2</v>
      </c>
      <c r="CE175" s="50" t="s">
        <v>128</v>
      </c>
      <c r="CF175" s="3" t="s">
        <v>132</v>
      </c>
      <c r="CG175" s="51" t="s">
        <v>159</v>
      </c>
      <c r="CH175" s="52">
        <v>33725</v>
      </c>
      <c r="CI175" s="51" t="s">
        <v>132</v>
      </c>
      <c r="CJ175" s="51" t="s">
        <v>159</v>
      </c>
      <c r="CK175" s="52">
        <v>33725</v>
      </c>
      <c r="CL175" s="51" t="s">
        <v>130</v>
      </c>
      <c r="CM175" s="51" t="s">
        <v>186</v>
      </c>
      <c r="CN175" s="52">
        <v>33725</v>
      </c>
      <c r="CO175" s="51" t="s">
        <v>130</v>
      </c>
      <c r="CP175" s="51" t="s">
        <v>186</v>
      </c>
      <c r="CQ175" s="52">
        <v>33725</v>
      </c>
    </row>
    <row r="176" spans="1:146">
      <c r="A176" s="3" t="s">
        <v>122</v>
      </c>
      <c r="B176" s="3">
        <v>1250</v>
      </c>
      <c r="C176" s="3" t="s">
        <v>232</v>
      </c>
      <c r="D176" s="3" t="s">
        <v>231</v>
      </c>
      <c r="E176" s="3" t="s">
        <v>174</v>
      </c>
      <c r="F176" s="55">
        <v>1</v>
      </c>
      <c r="G176" s="3" t="s">
        <v>126</v>
      </c>
      <c r="H176" s="48">
        <v>58</v>
      </c>
      <c r="I176" s="48">
        <v>645</v>
      </c>
      <c r="J176" s="48">
        <v>517.35636363636399</v>
      </c>
      <c r="K176" s="48">
        <v>47.602698891759999</v>
      </c>
      <c r="L176" s="49">
        <v>0.82073618778896595</v>
      </c>
      <c r="M176" s="3" t="s">
        <v>142</v>
      </c>
      <c r="N176" s="50">
        <v>1.9757786054E-9</v>
      </c>
      <c r="O176" s="50">
        <v>2.1419497732808001E-8</v>
      </c>
      <c r="P176" s="50" t="s">
        <v>128</v>
      </c>
      <c r="Q176" s="50">
        <v>7.4767871151999999E-10</v>
      </c>
      <c r="R176" s="50">
        <v>8.1056158936538504E-9</v>
      </c>
      <c r="S176" s="50" t="s">
        <v>128</v>
      </c>
      <c r="T176" s="50">
        <v>3.8297977589E-10</v>
      </c>
      <c r="U176" s="50">
        <v>4.1518996202139896E-9</v>
      </c>
      <c r="V176" s="50" t="s">
        <v>129</v>
      </c>
      <c r="W176" s="50">
        <v>1.46235401315067E-9</v>
      </c>
      <c r="X176" s="50">
        <v>1.5853440453112901E-8</v>
      </c>
      <c r="Y176" s="50" t="s">
        <v>128</v>
      </c>
      <c r="Z176" s="50">
        <v>5.7577332460333297E-10</v>
      </c>
      <c r="AA176" s="50">
        <v>6.2419824707311503E-9</v>
      </c>
      <c r="AB176" s="50" t="s">
        <v>128</v>
      </c>
      <c r="AC176" s="50">
        <v>1.78974186216667E-9</v>
      </c>
      <c r="AD176" s="50">
        <v>1.9402665690485801E-8</v>
      </c>
      <c r="AE176" s="50" t="s">
        <v>128</v>
      </c>
      <c r="AF176" s="50">
        <v>1.8850040244633298E-9</v>
      </c>
      <c r="AG176" s="50">
        <v>2.04354067393863E-8</v>
      </c>
      <c r="AH176" s="50" t="s">
        <v>128</v>
      </c>
      <c r="AI176" s="50">
        <v>4.0379502721000001E-10</v>
      </c>
      <c r="AJ176" s="50">
        <v>4.3775586223096702E-9</v>
      </c>
      <c r="AK176" s="50" t="s">
        <v>128</v>
      </c>
      <c r="AL176" s="63">
        <v>0.844791722476257</v>
      </c>
      <c r="AM176" s="63">
        <v>9.1787484172293201</v>
      </c>
      <c r="AN176" s="50" t="s">
        <v>128</v>
      </c>
      <c r="AO176" s="50">
        <v>2.1494051612999998E-9</v>
      </c>
      <c r="AP176" s="50">
        <v>2.3301790420000299E-8</v>
      </c>
      <c r="AQ176" s="50" t="s">
        <v>128</v>
      </c>
      <c r="AR176" s="50">
        <v>1.0882546582E-10</v>
      </c>
      <c r="AS176" s="50">
        <v>1.1797813844286199E-9</v>
      </c>
      <c r="AT176" s="50" t="s">
        <v>129</v>
      </c>
      <c r="AU176" s="50">
        <v>1.5549241437E-7</v>
      </c>
      <c r="AV176" s="50" t="s">
        <v>129</v>
      </c>
      <c r="AW176" s="50">
        <v>1.6332265699066699E-8</v>
      </c>
      <c r="AX176" s="50">
        <v>1.7705876921465801E-7</v>
      </c>
      <c r="AY176" s="50" t="s">
        <v>128</v>
      </c>
      <c r="AZ176" s="50">
        <v>6.0698838509333303E-9</v>
      </c>
      <c r="BA176" s="50">
        <v>6.5803862349826897E-8</v>
      </c>
      <c r="BB176" s="50" t="s">
        <v>128</v>
      </c>
      <c r="BC176" s="50">
        <v>1.3333333333333299E-4</v>
      </c>
      <c r="BD176" s="50">
        <v>1.44547219168966E-3</v>
      </c>
      <c r="BE176" s="50" t="s">
        <v>128</v>
      </c>
      <c r="BF176" s="50">
        <v>4.8128322068000004E-10</v>
      </c>
      <c r="BG176" s="50">
        <v>5.2176113386483202E-9</v>
      </c>
      <c r="BH176" s="50" t="s">
        <v>128</v>
      </c>
      <c r="BI176" s="50">
        <v>9.66666666666667E-4</v>
      </c>
      <c r="BJ176" s="50" t="s">
        <v>128</v>
      </c>
      <c r="BK176" s="50">
        <v>6.8060367279333304E-8</v>
      </c>
      <c r="BL176" s="50">
        <v>7.3784526193845705E-7</v>
      </c>
      <c r="BM176" s="50" t="s">
        <v>128</v>
      </c>
      <c r="BN176" s="50">
        <v>6.4149287319000003E-8</v>
      </c>
      <c r="BO176" s="50">
        <v>6.9544508202243303E-7</v>
      </c>
      <c r="BP176" s="50" t="s">
        <v>128</v>
      </c>
      <c r="BQ176" s="50">
        <v>1.05307602334667E-8</v>
      </c>
      <c r="BR176" s="50">
        <v>1.14164408061205E-7</v>
      </c>
      <c r="BS176" s="50" t="s">
        <v>128</v>
      </c>
      <c r="BT176" s="50"/>
      <c r="BU176" s="50"/>
      <c r="BV176" s="50"/>
      <c r="BW176" s="50"/>
      <c r="BX176" s="50"/>
      <c r="BY176" s="50"/>
      <c r="BZ176" s="50"/>
      <c r="CA176" s="50"/>
      <c r="CB176" s="50"/>
      <c r="CC176" s="50">
        <v>1.39040592736542E-4</v>
      </c>
      <c r="CD176" s="50">
        <v>1.5499641431145699E-3</v>
      </c>
      <c r="CE176" s="50" t="s">
        <v>128</v>
      </c>
      <c r="CF176" s="3" t="s">
        <v>130</v>
      </c>
      <c r="CG176" s="51" t="s">
        <v>138</v>
      </c>
      <c r="CH176" s="52">
        <v>28277</v>
      </c>
    </row>
    <row r="177" spans="1:146">
      <c r="A177" s="3" t="s">
        <v>122</v>
      </c>
      <c r="B177" s="3">
        <v>6823</v>
      </c>
      <c r="C177" s="3" t="s">
        <v>370</v>
      </c>
      <c r="D177" s="3" t="s">
        <v>234</v>
      </c>
      <c r="E177" s="3" t="s">
        <v>136</v>
      </c>
      <c r="F177" s="55">
        <v>1</v>
      </c>
      <c r="G177" s="3" t="s">
        <v>126</v>
      </c>
      <c r="H177" s="48">
        <v>443</v>
      </c>
      <c r="I177" s="48">
        <v>4477</v>
      </c>
      <c r="J177" s="48">
        <v>4300</v>
      </c>
      <c r="K177" s="48">
        <v>410.29166666666703</v>
      </c>
      <c r="L177" s="49">
        <v>0.92616629044394305</v>
      </c>
      <c r="M177" s="3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63">
        <v>1.0246701558300799</v>
      </c>
      <c r="AM177" s="63">
        <v>10.738901196472399</v>
      </c>
      <c r="AN177" s="50" t="s">
        <v>128</v>
      </c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>
        <v>1.1292131875878101E-3</v>
      </c>
      <c r="CD177" s="50">
        <v>1.1834548690876599E-2</v>
      </c>
      <c r="CE177" s="50" t="s">
        <v>128</v>
      </c>
      <c r="CF177" s="3" t="s">
        <v>152</v>
      </c>
      <c r="CG177" s="51" t="s">
        <v>153</v>
      </c>
      <c r="CH177" s="52">
        <v>37895</v>
      </c>
      <c r="CI177" s="51" t="s">
        <v>130</v>
      </c>
      <c r="CJ177" s="51" t="s">
        <v>138</v>
      </c>
      <c r="CK177" s="52">
        <v>30926</v>
      </c>
      <c r="CL177" s="51" t="s">
        <v>170</v>
      </c>
      <c r="CM177" s="51" t="s">
        <v>259</v>
      </c>
      <c r="CN177" s="52">
        <v>38777</v>
      </c>
      <c r="CO177" s="51" t="s">
        <v>132</v>
      </c>
      <c r="CP177" s="51" t="s">
        <v>133</v>
      </c>
      <c r="CQ177" s="52">
        <v>30926</v>
      </c>
    </row>
    <row r="178" spans="1:146">
      <c r="A178" s="3" t="s">
        <v>122</v>
      </c>
      <c r="B178" s="3">
        <v>8223</v>
      </c>
      <c r="C178" s="3" t="s">
        <v>385</v>
      </c>
      <c r="D178" s="3" t="s">
        <v>140</v>
      </c>
      <c r="E178" s="3" t="s">
        <v>158</v>
      </c>
      <c r="F178" s="55">
        <v>1</v>
      </c>
      <c r="G178" s="3" t="s">
        <v>126</v>
      </c>
      <c r="H178" s="48">
        <v>430</v>
      </c>
      <c r="I178" s="48">
        <v>3830</v>
      </c>
      <c r="J178" s="48">
        <v>3420.2722222222201</v>
      </c>
      <c r="K178" s="48">
        <v>405.14415265237301</v>
      </c>
      <c r="L178" s="49">
        <v>0.94219570384272899</v>
      </c>
      <c r="M178" s="3" t="s">
        <v>142</v>
      </c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63">
        <v>1.3988923514685601</v>
      </c>
      <c r="AM178" s="63">
        <v>11.816575225178299</v>
      </c>
      <c r="AN178" s="50" t="s">
        <v>128</v>
      </c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>
        <v>4.6903333333333299E-4</v>
      </c>
      <c r="BJ178" s="50" t="s">
        <v>128</v>
      </c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>
        <v>1.4037054035816201E-4</v>
      </c>
      <c r="CD178" s="50">
        <v>1.1810613727242199E-3</v>
      </c>
      <c r="CE178" s="50" t="s">
        <v>128</v>
      </c>
      <c r="CF178" s="3" t="s">
        <v>132</v>
      </c>
      <c r="CG178" s="51" t="s">
        <v>159</v>
      </c>
      <c r="CH178" s="52">
        <v>33025</v>
      </c>
      <c r="CI178" s="51" t="s">
        <v>130</v>
      </c>
      <c r="CJ178" s="51" t="s">
        <v>237</v>
      </c>
      <c r="CK178" s="52">
        <v>33025</v>
      </c>
    </row>
    <row r="179" spans="1:146">
      <c r="A179" s="3" t="s">
        <v>122</v>
      </c>
      <c r="B179" s="3">
        <v>3775</v>
      </c>
      <c r="C179" s="3" t="s">
        <v>302</v>
      </c>
      <c r="D179" s="3" t="s">
        <v>303</v>
      </c>
      <c r="E179" s="3" t="s">
        <v>304</v>
      </c>
      <c r="F179" s="55">
        <v>1</v>
      </c>
      <c r="G179" s="3" t="s">
        <v>126</v>
      </c>
      <c r="H179" s="48">
        <v>230</v>
      </c>
      <c r="I179" s="48">
        <v>2100.9</v>
      </c>
      <c r="J179" s="48">
        <v>2082</v>
      </c>
      <c r="K179" s="48">
        <v>180.26666666666699</v>
      </c>
      <c r="L179" s="49">
        <v>0.783768115942028</v>
      </c>
      <c r="M179" s="3" t="s">
        <v>142</v>
      </c>
      <c r="N179" s="50">
        <v>8.9952274347E-7</v>
      </c>
      <c r="O179" s="50">
        <v>1.0389088490594701E-5</v>
      </c>
      <c r="P179" s="50" t="s">
        <v>129</v>
      </c>
      <c r="Q179" s="50">
        <v>6.8857511066999995E-8</v>
      </c>
      <c r="R179" s="50">
        <v>7.9527369475680796E-7</v>
      </c>
      <c r="S179" s="50" t="s">
        <v>129</v>
      </c>
      <c r="T179" s="50">
        <v>6.8857511066999995E-8</v>
      </c>
      <c r="U179" s="50">
        <v>7.9527369475680796E-7</v>
      </c>
      <c r="V179" s="50" t="s">
        <v>129</v>
      </c>
      <c r="W179" s="50">
        <v>6.8857511066999995E-8</v>
      </c>
      <c r="X179" s="50">
        <v>7.9527369475680796E-7</v>
      </c>
      <c r="Y179" s="50" t="s">
        <v>129</v>
      </c>
      <c r="Z179" s="50">
        <v>1.3492841152E-7</v>
      </c>
      <c r="AA179" s="50">
        <v>1.0389088490594701E-5</v>
      </c>
      <c r="AB179" s="50" t="s">
        <v>129</v>
      </c>
      <c r="AC179" s="50">
        <v>1.3771502213000001E-7</v>
      </c>
      <c r="AD179" s="50">
        <v>5.3018246317120598E-6</v>
      </c>
      <c r="AE179" s="50" t="s">
        <v>129</v>
      </c>
      <c r="AF179" s="50">
        <v>2.7543004426999998E-7</v>
      </c>
      <c r="AG179" s="50">
        <v>5.3018246317120598E-6</v>
      </c>
      <c r="AH179" s="50" t="s">
        <v>129</v>
      </c>
      <c r="AI179" s="50">
        <v>6.8857511066999995E-8</v>
      </c>
      <c r="AJ179" s="50">
        <v>7.9527369475680796E-7</v>
      </c>
      <c r="AK179" s="50" t="s">
        <v>129</v>
      </c>
      <c r="AL179" s="63">
        <v>1.18742791559422</v>
      </c>
      <c r="AM179" s="63">
        <v>13.714265460061901</v>
      </c>
      <c r="AN179" s="50" t="s">
        <v>128</v>
      </c>
      <c r="AO179" s="50">
        <v>4.5905007378E-7</v>
      </c>
      <c r="AP179" s="50">
        <v>5.3018246317120598E-6</v>
      </c>
      <c r="AQ179" s="50" t="s">
        <v>129</v>
      </c>
      <c r="AR179" s="50">
        <v>4.5905007378E-7</v>
      </c>
      <c r="AS179" s="50">
        <v>5.3018246317120598E-6</v>
      </c>
      <c r="AT179" s="50" t="s">
        <v>129</v>
      </c>
      <c r="AU179" s="50">
        <v>6.1248384905999997E-5</v>
      </c>
      <c r="AV179" s="50" t="s">
        <v>129</v>
      </c>
      <c r="AW179" s="50">
        <v>4.4976137173999998E-7</v>
      </c>
      <c r="AX179" s="50">
        <v>5.1945442453551002E-6</v>
      </c>
      <c r="AY179" s="50" t="s">
        <v>129</v>
      </c>
      <c r="AZ179" s="50">
        <v>6.8857511066999995E-8</v>
      </c>
      <c r="BA179" s="50">
        <v>7.9527369475680796E-7</v>
      </c>
      <c r="BB179" s="50" t="s">
        <v>129</v>
      </c>
      <c r="BC179" s="50">
        <v>2.9604666666666698E-5</v>
      </c>
      <c r="BD179" s="50">
        <v>3.4192076183431997E-4</v>
      </c>
      <c r="BE179" s="50" t="s">
        <v>128</v>
      </c>
      <c r="BF179" s="50">
        <v>8.9952274347E-7</v>
      </c>
      <c r="BG179" s="50">
        <v>1.0389088490594701E-5</v>
      </c>
      <c r="BH179" s="50" t="s">
        <v>129</v>
      </c>
      <c r="BI179" s="50">
        <v>1E-3</v>
      </c>
      <c r="BJ179" s="50" t="s">
        <v>129</v>
      </c>
      <c r="BK179" s="50">
        <v>9.1810014755000004E-7</v>
      </c>
      <c r="BL179" s="50">
        <v>1.06036492633086E-5</v>
      </c>
      <c r="BM179" s="50" t="s">
        <v>129</v>
      </c>
      <c r="BN179" s="50">
        <v>4.4976137173999998E-7</v>
      </c>
      <c r="BO179" s="50">
        <v>5.1945442453551002E-6</v>
      </c>
      <c r="BP179" s="50" t="s">
        <v>129</v>
      </c>
      <c r="BQ179" s="50">
        <v>8.9952274347E-7</v>
      </c>
      <c r="BR179" s="50">
        <v>1.0389088490594701E-5</v>
      </c>
      <c r="BS179" s="50" t="s">
        <v>129</v>
      </c>
      <c r="BT179" s="50">
        <v>2.82557586779592E-4</v>
      </c>
      <c r="BU179" s="50">
        <v>3.2634147319255402E-3</v>
      </c>
      <c r="BV179" s="50" t="s">
        <v>128</v>
      </c>
      <c r="BW179" s="50"/>
      <c r="BX179" s="50"/>
      <c r="BY179" s="50"/>
      <c r="BZ179" s="50"/>
      <c r="CA179" s="50"/>
      <c r="CB179" s="50"/>
      <c r="CC179" s="50"/>
      <c r="CD179" s="50"/>
      <c r="CE179" s="50"/>
      <c r="CF179" s="3" t="s">
        <v>152</v>
      </c>
      <c r="CG179" s="3" t="s">
        <v>178</v>
      </c>
      <c r="CH179" s="127">
        <v>39814</v>
      </c>
      <c r="CI179" s="3" t="s">
        <v>130</v>
      </c>
      <c r="CJ179" s="3" t="s">
        <v>131</v>
      </c>
      <c r="CK179" s="127">
        <v>27426</v>
      </c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125"/>
      <c r="DQ179" s="125"/>
      <c r="DR179" s="125"/>
      <c r="DS179" s="125"/>
      <c r="DT179" s="125"/>
      <c r="DU179" s="125"/>
      <c r="DV179" s="125"/>
      <c r="DW179" s="125"/>
      <c r="DX179" s="125"/>
      <c r="DY179" s="125"/>
      <c r="DZ179" s="125"/>
      <c r="EA179" s="125"/>
      <c r="EB179" s="125"/>
      <c r="EC179" s="125"/>
      <c r="ED179" s="125"/>
      <c r="EE179" s="125"/>
      <c r="EF179" s="125"/>
      <c r="EG179" s="125"/>
      <c r="EH179" s="125"/>
      <c r="EI179" s="125"/>
      <c r="EJ179" s="125"/>
      <c r="EK179" s="125"/>
      <c r="EL179" s="125"/>
      <c r="EM179" s="125"/>
      <c r="EN179" s="125"/>
      <c r="EO179" s="125"/>
      <c r="EP179" s="125"/>
    </row>
    <row r="180" spans="1:146">
      <c r="A180" s="3" t="s">
        <v>122</v>
      </c>
      <c r="B180" s="3">
        <v>54081</v>
      </c>
      <c r="C180" s="3" t="s">
        <v>462</v>
      </c>
      <c r="D180" s="3" t="s">
        <v>303</v>
      </c>
      <c r="E180" s="3" t="s">
        <v>393</v>
      </c>
      <c r="F180" s="55">
        <v>2</v>
      </c>
      <c r="G180" s="3" t="s">
        <v>126</v>
      </c>
      <c r="H180" s="48">
        <v>57.4</v>
      </c>
      <c r="I180" s="48">
        <v>750</v>
      </c>
      <c r="J180" s="48">
        <v>835.16666666666697</v>
      </c>
      <c r="K180" s="48">
        <v>49.396889275517502</v>
      </c>
      <c r="L180" s="49">
        <v>0.86057298389403303</v>
      </c>
      <c r="M180" s="3" t="s">
        <v>142</v>
      </c>
      <c r="N180" s="50">
        <v>7.6360261330733293E-9</v>
      </c>
      <c r="O180" s="50"/>
      <c r="P180" s="50" t="s">
        <v>128</v>
      </c>
      <c r="Q180" s="50">
        <v>2.9536515799000001E-8</v>
      </c>
      <c r="R180" s="50"/>
      <c r="S180" s="50" t="s">
        <v>128</v>
      </c>
      <c r="T180" s="50">
        <v>9.7671586228999998E-10</v>
      </c>
      <c r="U180" s="50"/>
      <c r="V180" s="50" t="s">
        <v>128</v>
      </c>
      <c r="W180" s="50">
        <v>1.3022878164E-9</v>
      </c>
      <c r="X180" s="50"/>
      <c r="Y180" s="50" t="s">
        <v>128</v>
      </c>
      <c r="Z180" s="50">
        <v>2.90948657706667E-9</v>
      </c>
      <c r="AA180" s="50"/>
      <c r="AB180" s="50" t="s">
        <v>128</v>
      </c>
      <c r="AC180" s="50">
        <v>2.53251301995E-9</v>
      </c>
      <c r="AD180" s="50"/>
      <c r="AE180" s="50" t="s">
        <v>128</v>
      </c>
      <c r="AF180" s="50">
        <v>6.9470216591500002E-9</v>
      </c>
      <c r="AG180" s="50"/>
      <c r="AH180" s="50" t="s">
        <v>128</v>
      </c>
      <c r="AI180" s="50">
        <v>1.2557775372E-9</v>
      </c>
      <c r="AJ180" s="50"/>
      <c r="AK180" s="50" t="s">
        <v>128</v>
      </c>
      <c r="AL180" s="63">
        <v>1.2014797378248301</v>
      </c>
      <c r="AM180" s="63">
        <v>20.313745307116601</v>
      </c>
      <c r="AN180" s="50" t="s">
        <v>128</v>
      </c>
      <c r="AO180" s="50">
        <v>1.82042325946333E-9</v>
      </c>
      <c r="AP180" s="50"/>
      <c r="AQ180" s="50" t="s">
        <v>128</v>
      </c>
      <c r="AR180" s="50"/>
      <c r="AS180" s="50"/>
      <c r="AT180" s="50"/>
      <c r="AU180" s="50"/>
      <c r="AV180" s="50"/>
      <c r="AW180" s="50">
        <v>1.8515582468666699E-8</v>
      </c>
      <c r="AX180" s="50"/>
      <c r="AY180" s="50" t="s">
        <v>128</v>
      </c>
      <c r="AZ180" s="50">
        <v>5.7461049573333302E-9</v>
      </c>
      <c r="BA180" s="50"/>
      <c r="BB180" s="50" t="s">
        <v>128</v>
      </c>
      <c r="BC180" s="50">
        <v>5.00550775419141E-5</v>
      </c>
      <c r="BD180" s="50">
        <v>8.4629483503005296E-4</v>
      </c>
      <c r="BE180" s="50" t="s">
        <v>128</v>
      </c>
      <c r="BF180" s="50">
        <v>1.5813494913000001E-9</v>
      </c>
      <c r="BG180" s="50"/>
      <c r="BH180" s="50" t="s">
        <v>128</v>
      </c>
      <c r="BI180" s="50">
        <v>2.8196522269000001E-2</v>
      </c>
      <c r="BJ180" s="50" t="s">
        <v>128</v>
      </c>
      <c r="BK180" s="50">
        <v>2.8786883046399999E-6</v>
      </c>
      <c r="BL180" s="50"/>
      <c r="BM180" s="50" t="s">
        <v>128</v>
      </c>
      <c r="BN180" s="50">
        <v>3.2456073127E-8</v>
      </c>
      <c r="BO180" s="50"/>
      <c r="BP180" s="50" t="s">
        <v>128</v>
      </c>
      <c r="BQ180" s="50">
        <v>5.1161307071999997E-9</v>
      </c>
      <c r="BR180" s="50"/>
      <c r="BS180" s="50" t="s">
        <v>128</v>
      </c>
      <c r="BT180" s="50"/>
      <c r="BU180" s="50"/>
      <c r="BV180" s="50"/>
      <c r="BW180" s="50"/>
      <c r="BX180" s="50"/>
      <c r="BY180" s="50"/>
      <c r="BZ180" s="50"/>
      <c r="CA180" s="50"/>
      <c r="CB180" s="50"/>
      <c r="CC180" s="50">
        <v>2.80447926385478E-2</v>
      </c>
      <c r="CD180" s="50">
        <v>0.47416095079700699</v>
      </c>
      <c r="CE180" s="50" t="s">
        <v>128</v>
      </c>
      <c r="CF180" s="3" t="s">
        <v>132</v>
      </c>
      <c r="CG180" s="51" t="s">
        <v>159</v>
      </c>
      <c r="CH180" s="52">
        <v>33725</v>
      </c>
      <c r="CI180" s="51" t="s">
        <v>132</v>
      </c>
      <c r="CJ180" s="51" t="s">
        <v>159</v>
      </c>
      <c r="CK180" s="52">
        <v>33725</v>
      </c>
      <c r="CL180" s="51" t="s">
        <v>130</v>
      </c>
      <c r="CM180" s="51" t="s">
        <v>186</v>
      </c>
      <c r="CN180" s="52">
        <v>33725</v>
      </c>
      <c r="CO180" s="51" t="s">
        <v>130</v>
      </c>
      <c r="CP180" s="51" t="s">
        <v>186</v>
      </c>
      <c r="CQ180" s="52">
        <v>33725</v>
      </c>
    </row>
    <row r="181" spans="1:146">
      <c r="A181" s="3" t="s">
        <v>122</v>
      </c>
      <c r="B181" s="3">
        <v>54081</v>
      </c>
      <c r="C181" s="3" t="s">
        <v>462</v>
      </c>
      <c r="D181" s="3" t="s">
        <v>303</v>
      </c>
      <c r="E181" s="3" t="s">
        <v>393</v>
      </c>
      <c r="F181" s="126" t="s">
        <v>561</v>
      </c>
      <c r="G181" s="3" t="s">
        <v>126</v>
      </c>
      <c r="H181" s="48">
        <v>57.4</v>
      </c>
      <c r="I181" s="48">
        <v>750</v>
      </c>
      <c r="J181" s="48">
        <v>835.16666666666697</v>
      </c>
      <c r="K181" s="48">
        <v>49.396889275517502</v>
      </c>
      <c r="L181" s="49">
        <v>0.86057298389403303</v>
      </c>
      <c r="M181" s="3" t="s">
        <v>142</v>
      </c>
      <c r="N181" s="50">
        <v>7.6360261330733293E-9</v>
      </c>
      <c r="O181" s="50"/>
      <c r="P181" s="50" t="s">
        <v>128</v>
      </c>
      <c r="Q181" s="50">
        <v>2.9536515799000001E-8</v>
      </c>
      <c r="R181" s="50"/>
      <c r="S181" s="50" t="s">
        <v>128</v>
      </c>
      <c r="T181" s="50">
        <v>9.7671586228999998E-10</v>
      </c>
      <c r="U181" s="50"/>
      <c r="V181" s="50" t="s">
        <v>128</v>
      </c>
      <c r="W181" s="50">
        <v>1.3022878164E-9</v>
      </c>
      <c r="X181" s="50"/>
      <c r="Y181" s="50" t="s">
        <v>128</v>
      </c>
      <c r="Z181" s="50">
        <v>2.90948657706667E-9</v>
      </c>
      <c r="AA181" s="50"/>
      <c r="AB181" s="50" t="s">
        <v>128</v>
      </c>
      <c r="AC181" s="50">
        <v>2.53251301995E-9</v>
      </c>
      <c r="AD181" s="50"/>
      <c r="AE181" s="50" t="s">
        <v>128</v>
      </c>
      <c r="AF181" s="50">
        <v>6.9470216591500002E-9</v>
      </c>
      <c r="AG181" s="50"/>
      <c r="AH181" s="50" t="s">
        <v>128</v>
      </c>
      <c r="AI181" s="50">
        <v>1.2557775372E-9</v>
      </c>
      <c r="AJ181" s="50"/>
      <c r="AK181" s="50" t="s">
        <v>128</v>
      </c>
      <c r="AL181" s="63">
        <v>1.2014797378248301</v>
      </c>
      <c r="AM181" s="63">
        <v>20.313745307116601</v>
      </c>
      <c r="AN181" s="50" t="s">
        <v>128</v>
      </c>
      <c r="AO181" s="50">
        <v>1.82042325946333E-9</v>
      </c>
      <c r="AP181" s="50"/>
      <c r="AQ181" s="50" t="s">
        <v>128</v>
      </c>
      <c r="AR181" s="50"/>
      <c r="AS181" s="50"/>
      <c r="AT181" s="50"/>
      <c r="AU181" s="50"/>
      <c r="AV181" s="50"/>
      <c r="AW181" s="50">
        <v>1.8515582468666699E-8</v>
      </c>
      <c r="AX181" s="50"/>
      <c r="AY181" s="50" t="s">
        <v>128</v>
      </c>
      <c r="AZ181" s="50">
        <v>5.7461049573333302E-9</v>
      </c>
      <c r="BA181" s="50"/>
      <c r="BB181" s="50" t="s">
        <v>128</v>
      </c>
      <c r="BC181" s="50">
        <v>5.00550775419141E-5</v>
      </c>
      <c r="BD181" s="50">
        <v>8.4629483503005296E-4</v>
      </c>
      <c r="BE181" s="50" t="s">
        <v>128</v>
      </c>
      <c r="BF181" s="50">
        <v>1.5813494913000001E-9</v>
      </c>
      <c r="BG181" s="50"/>
      <c r="BH181" s="50" t="s">
        <v>128</v>
      </c>
      <c r="BI181" s="50">
        <v>2.8196522269000001E-2</v>
      </c>
      <c r="BJ181" s="50" t="s">
        <v>128</v>
      </c>
      <c r="BK181" s="50">
        <v>2.8786883046399999E-6</v>
      </c>
      <c r="BL181" s="50"/>
      <c r="BM181" s="50" t="s">
        <v>128</v>
      </c>
      <c r="BN181" s="50">
        <v>3.2456073127E-8</v>
      </c>
      <c r="BO181" s="50"/>
      <c r="BP181" s="50" t="s">
        <v>128</v>
      </c>
      <c r="BQ181" s="50">
        <v>5.1161307071999997E-9</v>
      </c>
      <c r="BR181" s="50"/>
      <c r="BS181" s="50" t="s">
        <v>128</v>
      </c>
      <c r="BT181" s="50"/>
      <c r="BU181" s="50"/>
      <c r="BV181" s="50"/>
      <c r="BW181" s="50"/>
      <c r="BX181" s="50"/>
      <c r="BY181" s="50"/>
      <c r="BZ181" s="50"/>
      <c r="CA181" s="50"/>
      <c r="CB181" s="50"/>
      <c r="CC181" s="50">
        <v>2.80447926385478E-2</v>
      </c>
      <c r="CD181" s="50">
        <v>0.47416095079700699</v>
      </c>
      <c r="CE181" s="50" t="s">
        <v>128</v>
      </c>
      <c r="CF181" s="3" t="s">
        <v>132</v>
      </c>
      <c r="CG181" s="51" t="s">
        <v>159</v>
      </c>
      <c r="CH181" s="52">
        <v>33725</v>
      </c>
      <c r="CI181" s="51" t="s">
        <v>132</v>
      </c>
      <c r="CJ181" s="51" t="s">
        <v>159</v>
      </c>
      <c r="CK181" s="52">
        <v>33725</v>
      </c>
      <c r="CL181" s="51" t="s">
        <v>130</v>
      </c>
      <c r="CM181" s="51" t="s">
        <v>186</v>
      </c>
      <c r="CN181" s="52">
        <v>33725</v>
      </c>
      <c r="CO181" s="51" t="s">
        <v>130</v>
      </c>
      <c r="CP181" s="51" t="s">
        <v>186</v>
      </c>
      <c r="CQ181" s="52">
        <v>33725</v>
      </c>
    </row>
    <row r="182" spans="1:146">
      <c r="A182" s="3" t="s">
        <v>122</v>
      </c>
      <c r="B182" s="3">
        <v>7790</v>
      </c>
      <c r="C182" s="3" t="s">
        <v>382</v>
      </c>
      <c r="D182" s="3" t="s">
        <v>364</v>
      </c>
      <c r="E182" s="3" t="s">
        <v>383</v>
      </c>
      <c r="F182" s="55">
        <v>1</v>
      </c>
      <c r="G182" s="3" t="s">
        <v>126</v>
      </c>
      <c r="H182" s="48">
        <v>483</v>
      </c>
      <c r="I182" s="48">
        <v>4899</v>
      </c>
      <c r="J182" s="48">
        <v>4451.5</v>
      </c>
      <c r="K182" s="48">
        <v>467</v>
      </c>
      <c r="L182" s="49">
        <v>0.96687370600414102</v>
      </c>
      <c r="M182" s="3" t="s">
        <v>384</v>
      </c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63">
        <v>6.7947070260581697</v>
      </c>
      <c r="AM182" s="63">
        <v>64.767962155241804</v>
      </c>
      <c r="AN182" s="50" t="s">
        <v>128</v>
      </c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>
        <v>8.0199999999999994E-6</v>
      </c>
      <c r="BD182" s="50"/>
      <c r="BE182" s="50" t="s">
        <v>129</v>
      </c>
      <c r="BF182" s="50"/>
      <c r="BG182" s="50"/>
      <c r="BH182" s="50"/>
      <c r="BI182" s="50">
        <v>8.0500000000000005E-4</v>
      </c>
      <c r="BJ182" s="50" t="s">
        <v>128</v>
      </c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>
        <v>3.0459639871226502E-3</v>
      </c>
      <c r="CD182" s="50">
        <v>2.9034493980035301E-2</v>
      </c>
      <c r="CE182" s="50" t="s">
        <v>128</v>
      </c>
      <c r="CF182" s="3" t="s">
        <v>130</v>
      </c>
      <c r="CG182" s="51" t="s">
        <v>237</v>
      </c>
      <c r="CH182" s="52">
        <v>31352</v>
      </c>
      <c r="CI182" s="51" t="s">
        <v>132</v>
      </c>
      <c r="CJ182" s="51" t="s">
        <v>133</v>
      </c>
      <c r="CK182" s="52">
        <v>31352</v>
      </c>
    </row>
    <row r="183" spans="1:146">
      <c r="A183" s="3" t="s">
        <v>122</v>
      </c>
      <c r="B183" s="3">
        <v>68029</v>
      </c>
      <c r="C183" s="3" t="s">
        <v>487</v>
      </c>
      <c r="D183" s="3" t="s">
        <v>488</v>
      </c>
      <c r="E183" s="3" t="s">
        <v>311</v>
      </c>
      <c r="F183" s="55">
        <v>1</v>
      </c>
      <c r="G183" s="3" t="s">
        <v>177</v>
      </c>
      <c r="H183" s="48">
        <v>255</v>
      </c>
      <c r="I183" s="48">
        <v>2461.4</v>
      </c>
      <c r="J183" s="48">
        <v>2239.37777777778</v>
      </c>
      <c r="K183" s="48">
        <v>253.75808720112499</v>
      </c>
      <c r="L183" s="49">
        <v>0.99512975372990298</v>
      </c>
      <c r="M183" s="3" t="s">
        <v>142</v>
      </c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63">
        <v>2.7406666666666701E-2</v>
      </c>
      <c r="AM183" s="63"/>
      <c r="AN183" s="50" t="s">
        <v>128</v>
      </c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>
        <v>6.1379973035166702E-6</v>
      </c>
      <c r="BD183" s="50">
        <v>5.4166922966521302E-5</v>
      </c>
      <c r="BE183" s="50" t="s">
        <v>128</v>
      </c>
      <c r="BF183" s="50"/>
      <c r="BG183" s="50"/>
      <c r="BH183" s="50"/>
      <c r="BI183" s="50">
        <v>1.4750004218166701E-3</v>
      </c>
      <c r="BJ183" s="50" t="s">
        <v>128</v>
      </c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>
        <v>1.5488527202635099E-3</v>
      </c>
      <c r="CD183" s="50">
        <v>1.3668397334898399E-2</v>
      </c>
      <c r="CE183" s="50" t="s">
        <v>128</v>
      </c>
      <c r="CF183" s="3" t="s">
        <v>152</v>
      </c>
      <c r="CG183" s="51" t="s">
        <v>178</v>
      </c>
      <c r="CI183" s="51" t="s">
        <v>132</v>
      </c>
      <c r="CJ183" s="51" t="s">
        <v>159</v>
      </c>
      <c r="CL183" s="51" t="s">
        <v>130</v>
      </c>
      <c r="CM183" s="51" t="s">
        <v>138</v>
      </c>
    </row>
    <row r="184" spans="1:146">
      <c r="A184" s="3" t="s">
        <v>122</v>
      </c>
      <c r="B184" s="3">
        <v>68029</v>
      </c>
      <c r="C184" s="3" t="s">
        <v>487</v>
      </c>
      <c r="D184" s="3" t="s">
        <v>488</v>
      </c>
      <c r="E184" s="3" t="s">
        <v>312</v>
      </c>
      <c r="F184" s="55">
        <v>1</v>
      </c>
      <c r="G184" s="3" t="s">
        <v>177</v>
      </c>
      <c r="H184" s="48">
        <v>255</v>
      </c>
      <c r="I184" s="48">
        <v>2461.4</v>
      </c>
      <c r="J184" s="48">
        <v>2280.4962962963</v>
      </c>
      <c r="K184" s="48">
        <v>255.552771978659</v>
      </c>
      <c r="L184" s="49">
        <v>1.0021677332496399</v>
      </c>
      <c r="M184" s="3" t="s">
        <v>142</v>
      </c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63">
        <v>2.724E-2</v>
      </c>
      <c r="AM184" s="63"/>
      <c r="AN184" s="50" t="s">
        <v>128</v>
      </c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>
        <v>5.2028449937000003E-6</v>
      </c>
      <c r="BD184" s="50">
        <v>4.6429035562672001E-5</v>
      </c>
      <c r="BE184" s="50" t="s">
        <v>129</v>
      </c>
      <c r="BF184" s="50"/>
      <c r="BG184" s="50"/>
      <c r="BH184" s="50"/>
      <c r="BI184" s="50">
        <v>6.7276714739666703E-4</v>
      </c>
      <c r="BJ184" s="50" t="s">
        <v>128</v>
      </c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>
        <v>7.7333377043248199E-4</v>
      </c>
      <c r="CD184" s="50">
        <v>6.9010591652646901E-3</v>
      </c>
      <c r="CE184" s="50" t="s">
        <v>128</v>
      </c>
      <c r="CF184" s="3" t="s">
        <v>152</v>
      </c>
      <c r="CG184" s="51" t="s">
        <v>178</v>
      </c>
      <c r="CI184" s="51" t="s">
        <v>132</v>
      </c>
      <c r="CJ184" s="51" t="s">
        <v>159</v>
      </c>
      <c r="CL184" s="51" t="s">
        <v>130</v>
      </c>
      <c r="CM184" s="51" t="s">
        <v>138</v>
      </c>
    </row>
    <row r="185" spans="1:146">
      <c r="A185" s="3" t="s">
        <v>122</v>
      </c>
      <c r="B185" s="3">
        <v>10671</v>
      </c>
      <c r="C185" s="3" t="s">
        <v>418</v>
      </c>
      <c r="D185" s="3" t="s">
        <v>157</v>
      </c>
      <c r="E185" s="3" t="s">
        <v>198</v>
      </c>
      <c r="F185" s="128">
        <v>2</v>
      </c>
      <c r="G185" s="3" t="s">
        <v>177</v>
      </c>
      <c r="H185" s="48">
        <v>567.84</v>
      </c>
      <c r="I185" s="48">
        <v>7105.4</v>
      </c>
      <c r="J185" s="48"/>
      <c r="K185" s="48"/>
      <c r="L185" s="49"/>
      <c r="M185" s="3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63">
        <v>4.8298694601133597E-2</v>
      </c>
      <c r="AM185" s="63"/>
      <c r="AN185" s="50" t="s">
        <v>128</v>
      </c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>
        <v>4.2455584817926003E-4</v>
      </c>
      <c r="CD185" s="50"/>
      <c r="CE185" s="50" t="s">
        <v>128</v>
      </c>
      <c r="CF185" s="3" t="s">
        <v>130</v>
      </c>
      <c r="CG185" s="51" t="s">
        <v>186</v>
      </c>
      <c r="CH185" s="52">
        <v>33239</v>
      </c>
    </row>
    <row r="186" spans="1:146">
      <c r="A186" s="3" t="s">
        <v>122</v>
      </c>
      <c r="B186" s="3">
        <v>10671</v>
      </c>
      <c r="C186" s="3" t="s">
        <v>418</v>
      </c>
      <c r="D186" s="3" t="s">
        <v>157</v>
      </c>
      <c r="E186" s="3" t="s">
        <v>198</v>
      </c>
      <c r="F186" s="128" t="s">
        <v>561</v>
      </c>
      <c r="G186" s="3" t="s">
        <v>177</v>
      </c>
      <c r="H186" s="48">
        <v>567.84</v>
      </c>
      <c r="I186" s="48">
        <v>7105.4</v>
      </c>
      <c r="J186" s="48"/>
      <c r="K186" s="48"/>
      <c r="L186" s="49"/>
      <c r="M186" s="3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63">
        <v>4.8298694601133597E-2</v>
      </c>
      <c r="AM186" s="63"/>
      <c r="AN186" s="50" t="s">
        <v>128</v>
      </c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>
        <v>4.2455584817926003E-4</v>
      </c>
      <c r="CD186" s="50"/>
      <c r="CE186" s="50" t="s">
        <v>128</v>
      </c>
      <c r="CF186" s="3" t="s">
        <v>130</v>
      </c>
      <c r="CG186" s="51" t="s">
        <v>186</v>
      </c>
      <c r="CH186" s="52">
        <v>33239</v>
      </c>
    </row>
    <row r="187" spans="1:146">
      <c r="A187" s="3" t="s">
        <v>122</v>
      </c>
      <c r="B187" s="3">
        <v>10671</v>
      </c>
      <c r="C187" s="3" t="s">
        <v>418</v>
      </c>
      <c r="D187" s="3" t="s">
        <v>157</v>
      </c>
      <c r="E187" s="3" t="s">
        <v>199</v>
      </c>
      <c r="F187" s="128">
        <v>2</v>
      </c>
      <c r="G187" s="3" t="s">
        <v>177</v>
      </c>
      <c r="H187" s="48">
        <v>567.84</v>
      </c>
      <c r="I187" s="48">
        <v>7105.4</v>
      </c>
      <c r="J187" s="48"/>
      <c r="K187" s="48"/>
      <c r="L187" s="49"/>
      <c r="M187" s="3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63">
        <v>4.8298694601133597E-2</v>
      </c>
      <c r="AM187" s="63"/>
      <c r="AN187" s="50" t="s">
        <v>128</v>
      </c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>
        <v>4.2455584817926003E-4</v>
      </c>
      <c r="CD187" s="50"/>
      <c r="CE187" s="50" t="s">
        <v>128</v>
      </c>
      <c r="CF187" s="3" t="s">
        <v>130</v>
      </c>
      <c r="CG187" s="51" t="s">
        <v>186</v>
      </c>
      <c r="CH187" s="52">
        <v>33239</v>
      </c>
    </row>
    <row r="188" spans="1:146">
      <c r="A188" s="3" t="s">
        <v>122</v>
      </c>
      <c r="B188" s="3">
        <v>10671</v>
      </c>
      <c r="C188" s="3" t="s">
        <v>418</v>
      </c>
      <c r="D188" s="3" t="s">
        <v>157</v>
      </c>
      <c r="E188" s="3" t="s">
        <v>199</v>
      </c>
      <c r="F188" s="128" t="s">
        <v>561</v>
      </c>
      <c r="G188" s="3" t="s">
        <v>177</v>
      </c>
      <c r="H188" s="48">
        <v>567.84</v>
      </c>
      <c r="I188" s="48">
        <v>7105.4</v>
      </c>
      <c r="J188" s="48"/>
      <c r="K188" s="48"/>
      <c r="L188" s="49"/>
      <c r="M188" s="3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63">
        <v>4.8298694601133597E-2</v>
      </c>
      <c r="AM188" s="63"/>
      <c r="AN188" s="50" t="s">
        <v>128</v>
      </c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>
        <v>4.2455584817926003E-4</v>
      </c>
      <c r="CD188" s="50"/>
      <c r="CE188" s="50" t="s">
        <v>128</v>
      </c>
      <c r="CF188" s="3" t="s">
        <v>130</v>
      </c>
      <c r="CG188" s="51" t="s">
        <v>186</v>
      </c>
      <c r="CH188" s="52">
        <v>33239</v>
      </c>
    </row>
    <row r="189" spans="1:146">
      <c r="A189" s="116" t="s">
        <v>122</v>
      </c>
      <c r="B189" s="117">
        <v>1915</v>
      </c>
      <c r="C189" s="116" t="s">
        <v>531</v>
      </c>
      <c r="D189" s="116" t="s">
        <v>245</v>
      </c>
      <c r="E189" s="116" t="s">
        <v>198</v>
      </c>
      <c r="F189" s="118">
        <v>1</v>
      </c>
      <c r="G189" s="116" t="s">
        <v>126</v>
      </c>
      <c r="H189" s="117">
        <v>580</v>
      </c>
      <c r="I189" s="117">
        <v>4730</v>
      </c>
      <c r="J189" s="119"/>
      <c r="K189" s="122"/>
      <c r="L189" s="120"/>
      <c r="M189" s="122"/>
      <c r="N189" s="122"/>
      <c r="O189" s="120"/>
      <c r="P189" s="122"/>
      <c r="Q189" s="122"/>
      <c r="R189" s="120"/>
      <c r="S189" s="122"/>
      <c r="T189" s="122"/>
      <c r="U189" s="120"/>
      <c r="V189" s="122"/>
      <c r="W189" s="122"/>
      <c r="X189" s="120"/>
      <c r="Y189" s="122"/>
      <c r="Z189" s="122"/>
      <c r="AA189" s="120"/>
      <c r="AB189" s="122"/>
      <c r="AC189" s="122"/>
      <c r="AD189" s="120"/>
      <c r="AE189" s="122"/>
      <c r="AF189" s="122"/>
      <c r="AG189" s="120"/>
      <c r="AH189" s="122"/>
      <c r="AI189" s="120"/>
      <c r="AJ189" s="121"/>
      <c r="AK189" s="122"/>
      <c r="AL189" s="65">
        <v>6.0000000000000001E-3</v>
      </c>
      <c r="AM189" s="121"/>
      <c r="AN189" s="122"/>
      <c r="AO189" s="122"/>
      <c r="AP189" s="120"/>
      <c r="AQ189" s="122"/>
      <c r="AR189" s="122"/>
      <c r="AS189" s="122"/>
      <c r="AT189" s="122"/>
      <c r="AU189" s="120"/>
      <c r="AV189" s="122"/>
      <c r="AW189" s="122"/>
      <c r="AX189" s="120"/>
      <c r="AY189" s="122"/>
      <c r="AZ189" s="122"/>
      <c r="BA189" s="120"/>
      <c r="BB189" s="122"/>
      <c r="BC189" s="122"/>
      <c r="BD189" s="120"/>
      <c r="BE189" s="122"/>
      <c r="BF189" s="120"/>
      <c r="BG189" s="120"/>
      <c r="BH189" s="122"/>
      <c r="BI189" s="120"/>
      <c r="BJ189" s="122"/>
      <c r="BK189" s="122"/>
      <c r="BL189" s="120"/>
      <c r="BM189" s="122"/>
      <c r="BN189" s="122"/>
      <c r="BO189" s="120"/>
      <c r="BP189" s="122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2"/>
      <c r="CA189" s="120"/>
      <c r="CB189" s="122"/>
      <c r="CC189" s="120"/>
      <c r="CD189" s="120"/>
      <c r="CE189" s="120"/>
      <c r="CF189" s="116" t="s">
        <v>152</v>
      </c>
      <c r="CG189" s="116" t="s">
        <v>153</v>
      </c>
      <c r="CH189" s="123">
        <v>39173</v>
      </c>
      <c r="CI189" s="116" t="s">
        <v>132</v>
      </c>
      <c r="CJ189" s="116" t="s">
        <v>159</v>
      </c>
      <c r="CK189" s="123">
        <v>39173</v>
      </c>
      <c r="CL189" s="116" t="s">
        <v>130</v>
      </c>
      <c r="CM189" s="116" t="s">
        <v>186</v>
      </c>
      <c r="CN189" s="123">
        <v>39173</v>
      </c>
      <c r="CO189" s="116" t="s">
        <v>518</v>
      </c>
      <c r="CP189" s="116" t="s">
        <v>518</v>
      </c>
      <c r="CQ189" s="53"/>
      <c r="CR189" s="116" t="s">
        <v>518</v>
      </c>
      <c r="CS189" s="116" t="s">
        <v>518</v>
      </c>
      <c r="CT189" s="53"/>
      <c r="CU189" s="116" t="s">
        <v>518</v>
      </c>
      <c r="CV189" s="116" t="s">
        <v>518</v>
      </c>
      <c r="CW189" s="53"/>
      <c r="CX189" s="116" t="s">
        <v>518</v>
      </c>
      <c r="CY189" s="116" t="s">
        <v>518</v>
      </c>
      <c r="CZ189" s="53"/>
      <c r="DA189" s="116" t="s">
        <v>518</v>
      </c>
      <c r="DB189" s="116" t="s">
        <v>518</v>
      </c>
      <c r="DC189" s="53"/>
      <c r="DD189" s="116" t="s">
        <v>518</v>
      </c>
      <c r="DE189" s="116" t="s">
        <v>518</v>
      </c>
      <c r="DF189" s="53"/>
      <c r="DG189" s="116" t="s">
        <v>518</v>
      </c>
      <c r="DH189" s="116" t="s">
        <v>518</v>
      </c>
      <c r="DI189" s="53"/>
      <c r="DJ189" s="116" t="s">
        <v>518</v>
      </c>
      <c r="DK189" s="116" t="s">
        <v>518</v>
      </c>
      <c r="DL189" s="53"/>
      <c r="DM189" s="116" t="s">
        <v>518</v>
      </c>
      <c r="DN189" s="116" t="s">
        <v>518</v>
      </c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</row>
    <row r="190" spans="1:146">
      <c r="A190" s="116" t="s">
        <v>122</v>
      </c>
      <c r="B190" s="117">
        <v>676</v>
      </c>
      <c r="C190" s="116" t="s">
        <v>521</v>
      </c>
      <c r="D190" s="116" t="s">
        <v>161</v>
      </c>
      <c r="E190" s="116" t="s">
        <v>273</v>
      </c>
      <c r="F190" s="118">
        <v>1</v>
      </c>
      <c r="G190" s="116" t="s">
        <v>126</v>
      </c>
      <c r="H190" s="117">
        <v>364</v>
      </c>
      <c r="I190" s="117">
        <v>3640</v>
      </c>
      <c r="J190" s="119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4"/>
      <c r="AK190" s="122"/>
      <c r="AL190" s="65">
        <v>1.0500000000000001E-2</v>
      </c>
      <c r="AM190" s="121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2"/>
      <c r="BA190" s="120"/>
      <c r="BB190" s="122"/>
      <c r="BC190" s="120"/>
      <c r="BD190" s="120"/>
      <c r="BE190" s="120"/>
      <c r="BF190" s="122"/>
      <c r="BG190" s="122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2"/>
      <c r="CA190" s="122"/>
      <c r="CB190" s="122"/>
      <c r="CC190" s="120"/>
      <c r="CD190" s="120"/>
      <c r="CE190" s="120"/>
      <c r="CF190" s="116" t="s">
        <v>152</v>
      </c>
      <c r="CG190" s="116" t="s">
        <v>153</v>
      </c>
      <c r="CH190" s="123">
        <v>40118</v>
      </c>
      <c r="CI190" s="116" t="s">
        <v>170</v>
      </c>
      <c r="CJ190" s="116" t="s">
        <v>259</v>
      </c>
      <c r="CK190" s="123">
        <v>40118</v>
      </c>
      <c r="CL190" s="116" t="s">
        <v>130</v>
      </c>
      <c r="CM190" s="116" t="s">
        <v>138</v>
      </c>
      <c r="CN190" s="123">
        <v>30195</v>
      </c>
      <c r="CO190" s="116" t="s">
        <v>132</v>
      </c>
      <c r="CP190" s="116" t="s">
        <v>133</v>
      </c>
      <c r="CQ190" s="123">
        <v>30195</v>
      </c>
      <c r="CR190" s="116" t="s">
        <v>518</v>
      </c>
      <c r="CS190" s="116" t="s">
        <v>518</v>
      </c>
      <c r="CT190" s="53"/>
      <c r="CU190" s="116" t="s">
        <v>518</v>
      </c>
      <c r="CV190" s="116" t="s">
        <v>518</v>
      </c>
      <c r="CW190" s="53"/>
      <c r="CX190" s="116" t="s">
        <v>518</v>
      </c>
      <c r="CY190" s="116" t="s">
        <v>518</v>
      </c>
      <c r="CZ190" s="53"/>
      <c r="DA190" s="116" t="s">
        <v>518</v>
      </c>
      <c r="DB190" s="116" t="s">
        <v>518</v>
      </c>
      <c r="DC190" s="53"/>
      <c r="DD190" s="116" t="s">
        <v>518</v>
      </c>
      <c r="DE190" s="116" t="s">
        <v>518</v>
      </c>
      <c r="DF190" s="53"/>
      <c r="DG190" s="116" t="s">
        <v>518</v>
      </c>
      <c r="DH190" s="116" t="s">
        <v>518</v>
      </c>
      <c r="DI190" s="53"/>
      <c r="DJ190" s="116" t="s">
        <v>518</v>
      </c>
      <c r="DK190" s="116" t="s">
        <v>518</v>
      </c>
      <c r="DL190" s="53"/>
      <c r="DM190" s="116" t="s">
        <v>518</v>
      </c>
      <c r="DN190" s="116" t="s">
        <v>518</v>
      </c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</row>
    <row r="191" spans="1:146">
      <c r="A191" s="3" t="s">
        <v>122</v>
      </c>
      <c r="B191" s="3">
        <v>10641</v>
      </c>
      <c r="C191" s="3" t="s">
        <v>416</v>
      </c>
      <c r="D191" s="3" t="s">
        <v>277</v>
      </c>
      <c r="E191" s="3" t="s">
        <v>125</v>
      </c>
      <c r="F191" s="55">
        <v>1</v>
      </c>
      <c r="G191" s="3" t="s">
        <v>177</v>
      </c>
      <c r="H191" s="48">
        <v>49</v>
      </c>
      <c r="I191" s="48">
        <v>560</v>
      </c>
      <c r="J191" s="48">
        <v>496.75</v>
      </c>
      <c r="K191" s="48">
        <v>46.903935494654199</v>
      </c>
      <c r="L191" s="49">
        <v>0.95722317336028895</v>
      </c>
      <c r="M191" s="3" t="s">
        <v>417</v>
      </c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63">
        <v>3.9469432330436198E-2</v>
      </c>
      <c r="AM191" s="63"/>
      <c r="AN191" s="50" t="s">
        <v>128</v>
      </c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>
        <v>1.9900000000000001E-4</v>
      </c>
      <c r="BD191" s="50">
        <v>2.10756835130107E-3</v>
      </c>
      <c r="BE191" s="50" t="s">
        <v>129</v>
      </c>
      <c r="BF191" s="50"/>
      <c r="BG191" s="50"/>
      <c r="BH191" s="50"/>
      <c r="BI191" s="50">
        <v>8.6100000000000006E-5</v>
      </c>
      <c r="BJ191" s="50" t="s">
        <v>129</v>
      </c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>
        <v>4.7083975591250498E-4</v>
      </c>
      <c r="CD191" s="50"/>
      <c r="CE191" s="50" t="s">
        <v>128</v>
      </c>
      <c r="CF191" s="3" t="s">
        <v>152</v>
      </c>
      <c r="CG191" s="51" t="s">
        <v>178</v>
      </c>
      <c r="CI191" s="51" t="s">
        <v>130</v>
      </c>
      <c r="CJ191" s="51" t="s">
        <v>193</v>
      </c>
    </row>
    <row r="192" spans="1:146">
      <c r="A192" s="3" t="s">
        <v>122</v>
      </c>
      <c r="B192" s="3">
        <v>10641</v>
      </c>
      <c r="C192" s="3" t="s">
        <v>416</v>
      </c>
      <c r="D192" s="3" t="s">
        <v>277</v>
      </c>
      <c r="E192" s="3" t="s">
        <v>189</v>
      </c>
      <c r="F192" s="55">
        <v>1</v>
      </c>
      <c r="G192" s="3" t="s">
        <v>177</v>
      </c>
      <c r="H192" s="48">
        <v>49</v>
      </c>
      <c r="I192" s="48">
        <v>560</v>
      </c>
      <c r="J192" s="48">
        <v>552.29999999999995</v>
      </c>
      <c r="K192" s="48">
        <v>52.149056011469497</v>
      </c>
      <c r="L192" s="49">
        <v>1.06426644921366</v>
      </c>
      <c r="M192" s="3" t="s">
        <v>417</v>
      </c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63">
        <v>2.9359065224540602E-2</v>
      </c>
      <c r="AM192" s="63"/>
      <c r="AN192" s="50" t="s">
        <v>128</v>
      </c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>
        <v>7.645E-8</v>
      </c>
      <c r="BA192" s="50">
        <v>8.0966633395460699E-7</v>
      </c>
      <c r="BB192" s="50" t="s">
        <v>128</v>
      </c>
      <c r="BC192" s="50">
        <v>2.4466666666666701E-4</v>
      </c>
      <c r="BD192" s="50">
        <v>2.59121468987435E-3</v>
      </c>
      <c r="BE192" s="50" t="s">
        <v>128</v>
      </c>
      <c r="BF192" s="50"/>
      <c r="BG192" s="50"/>
      <c r="BH192" s="50"/>
      <c r="BI192" s="50">
        <v>1.57333333333333E-5</v>
      </c>
      <c r="BJ192" s="50" t="s">
        <v>128</v>
      </c>
      <c r="BK192" s="50">
        <v>9.30333333333333E-7</v>
      </c>
      <c r="BL192" s="50">
        <v>9.8529702989636194E-6</v>
      </c>
      <c r="BM192" s="50" t="s">
        <v>128</v>
      </c>
      <c r="BN192" s="50">
        <v>1.1775000000000001E-7</v>
      </c>
      <c r="BO192" s="50">
        <v>1.2470661978175901E-6</v>
      </c>
      <c r="BP192" s="50" t="s">
        <v>128</v>
      </c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>
        <v>4.6342730887343099E-4</v>
      </c>
      <c r="CD192" s="50"/>
      <c r="CE192" s="50" t="s">
        <v>128</v>
      </c>
      <c r="CF192" s="3" t="s">
        <v>152</v>
      </c>
      <c r="CG192" s="51" t="s">
        <v>178</v>
      </c>
      <c r="CI192" s="51" t="s">
        <v>130</v>
      </c>
      <c r="CJ192" s="51" t="s">
        <v>193</v>
      </c>
    </row>
    <row r="193" spans="1:146">
      <c r="A193" s="3" t="s">
        <v>122</v>
      </c>
      <c r="B193" s="3">
        <v>2828</v>
      </c>
      <c r="C193" s="3" t="s">
        <v>269</v>
      </c>
      <c r="D193" s="3" t="s">
        <v>270</v>
      </c>
      <c r="E193" s="3" t="s">
        <v>271</v>
      </c>
      <c r="F193" s="55">
        <v>1</v>
      </c>
      <c r="G193" s="3" t="s">
        <v>126</v>
      </c>
      <c r="H193" s="48">
        <v>650</v>
      </c>
      <c r="I193" s="48">
        <v>5275</v>
      </c>
      <c r="J193" s="48">
        <v>7064.0607553659001</v>
      </c>
      <c r="K193" s="48">
        <v>667</v>
      </c>
      <c r="L193" s="49">
        <v>1.02615384615385</v>
      </c>
      <c r="M193" s="3" t="s">
        <v>142</v>
      </c>
      <c r="N193" s="50">
        <v>3.1178899941999999E-6</v>
      </c>
      <c r="O193" s="50"/>
      <c r="P193" s="50" t="s">
        <v>129</v>
      </c>
      <c r="Q193" s="50">
        <v>1.0818905072000001E-6</v>
      </c>
      <c r="R193" s="50"/>
      <c r="S193" s="50" t="s">
        <v>129</v>
      </c>
      <c r="T193" s="50">
        <v>1.1172439145999999E-6</v>
      </c>
      <c r="U193" s="50"/>
      <c r="V193" s="50" t="s">
        <v>129</v>
      </c>
      <c r="W193" s="50">
        <v>6.7554283208000001E-7</v>
      </c>
      <c r="X193" s="50"/>
      <c r="Y193" s="50" t="s">
        <v>129</v>
      </c>
      <c r="Z193" s="50">
        <v>4.8518123935999996E-7</v>
      </c>
      <c r="AA193" s="50"/>
      <c r="AB193" s="50" t="s">
        <v>129</v>
      </c>
      <c r="AC193" s="50">
        <v>4.2334845935000001E-7</v>
      </c>
      <c r="AD193" s="50"/>
      <c r="AE193" s="50" t="s">
        <v>129</v>
      </c>
      <c r="AF193" s="50">
        <v>9.7036247871000007E-7</v>
      </c>
      <c r="AG193" s="50"/>
      <c r="AH193" s="50" t="s">
        <v>129</v>
      </c>
      <c r="AI193" s="50">
        <v>1.2399076117000001E-6</v>
      </c>
      <c r="AJ193" s="50"/>
      <c r="AK193" s="50" t="s">
        <v>129</v>
      </c>
      <c r="AL193" s="63">
        <v>2.7699999999999999E-2</v>
      </c>
      <c r="AM193" s="63"/>
      <c r="AN193" s="50" t="s">
        <v>128</v>
      </c>
      <c r="AO193" s="50">
        <v>6.1150333017000004E-7</v>
      </c>
      <c r="AP193" s="50"/>
      <c r="AQ193" s="50" t="s">
        <v>129</v>
      </c>
      <c r="AR193" s="50">
        <v>1.5589449970999999E-6</v>
      </c>
      <c r="AS193" s="50"/>
      <c r="AT193" s="50" t="s">
        <v>129</v>
      </c>
      <c r="AU193" s="50">
        <v>8.1863612430999996E-5</v>
      </c>
      <c r="AV193" s="50" t="s">
        <v>129</v>
      </c>
      <c r="AW193" s="50">
        <v>1.5589449970999999E-6</v>
      </c>
      <c r="AX193" s="50"/>
      <c r="AY193" s="50" t="s">
        <v>129</v>
      </c>
      <c r="AZ193" s="50">
        <v>6.1150333017000004E-7</v>
      </c>
      <c r="BA193" s="50"/>
      <c r="BB193" s="50" t="s">
        <v>129</v>
      </c>
      <c r="BC193" s="50">
        <v>4.2138999999999998E-5</v>
      </c>
      <c r="BD193" s="50"/>
      <c r="BE193" s="50" t="s">
        <v>128</v>
      </c>
      <c r="BF193" s="50">
        <v>2.1565405793E-6</v>
      </c>
      <c r="BG193" s="50"/>
      <c r="BH193" s="50" t="s">
        <v>129</v>
      </c>
      <c r="BI193" s="50">
        <v>1E-4</v>
      </c>
      <c r="BJ193" s="50" t="s">
        <v>129</v>
      </c>
      <c r="BK193" s="50">
        <v>2.8223230623000001E-6</v>
      </c>
      <c r="BL193" s="50"/>
      <c r="BM193" s="50" t="s">
        <v>129</v>
      </c>
      <c r="BN193" s="50">
        <v>1.08746344346333E-6</v>
      </c>
      <c r="BO193" s="50"/>
      <c r="BP193" s="50" t="s">
        <v>128</v>
      </c>
      <c r="BQ193" s="50">
        <v>2.1565405793E-6</v>
      </c>
      <c r="BR193" s="50"/>
      <c r="BS193" s="50" t="s">
        <v>129</v>
      </c>
      <c r="BT193" s="50">
        <v>9.2352889704188604E-5</v>
      </c>
      <c r="BU193" s="50">
        <v>9.7809059041078497E-4</v>
      </c>
      <c r="BV193" s="50" t="s">
        <v>128</v>
      </c>
      <c r="BW193" s="50"/>
      <c r="BX193" s="50"/>
      <c r="BY193" s="50"/>
      <c r="BZ193" s="50"/>
      <c r="CA193" s="50"/>
      <c r="CB193" s="50"/>
      <c r="CC193" s="50"/>
      <c r="CD193" s="50"/>
      <c r="CE193" s="50"/>
      <c r="CF193" s="3" t="s">
        <v>130</v>
      </c>
      <c r="CG193" s="51" t="s">
        <v>268</v>
      </c>
      <c r="CH193" s="52">
        <v>28369</v>
      </c>
      <c r="CI193" s="51" t="s">
        <v>152</v>
      </c>
      <c r="CJ193" s="51" t="s">
        <v>153</v>
      </c>
      <c r="CK193" s="52">
        <v>37622</v>
      </c>
    </row>
    <row r="194" spans="1:146">
      <c r="A194" s="3" t="s">
        <v>122</v>
      </c>
      <c r="B194" s="3">
        <v>10672</v>
      </c>
      <c r="C194" s="3" t="s">
        <v>419</v>
      </c>
      <c r="D194" s="3" t="s">
        <v>161</v>
      </c>
      <c r="E194" s="3" t="s">
        <v>420</v>
      </c>
      <c r="F194" s="55">
        <v>1</v>
      </c>
      <c r="G194" s="3" t="s">
        <v>177</v>
      </c>
      <c r="H194" s="48">
        <v>280</v>
      </c>
      <c r="I194" s="48">
        <v>1063</v>
      </c>
      <c r="J194" s="48">
        <v>1055.3333333333301</v>
      </c>
      <c r="K194" s="48">
        <v>99.646273964821404</v>
      </c>
      <c r="L194" s="49">
        <v>0.35587954987436199</v>
      </c>
      <c r="M194" s="3" t="s">
        <v>142</v>
      </c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63">
        <v>5.2499999999999998E-2</v>
      </c>
      <c r="AM194" s="63"/>
      <c r="AN194" s="50" t="s">
        <v>128</v>
      </c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>
        <v>3.4999999999999999E-6</v>
      </c>
      <c r="BD194" s="50">
        <v>3.70677850731344E-5</v>
      </c>
      <c r="BE194" s="50" t="s">
        <v>128</v>
      </c>
      <c r="BF194" s="50"/>
      <c r="BG194" s="50"/>
      <c r="BH194" s="50"/>
      <c r="BI194" s="50">
        <v>5.1999999999999995E-4</v>
      </c>
      <c r="BJ194" s="50" t="s">
        <v>129</v>
      </c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>
        <v>6.09442186309134E-4</v>
      </c>
      <c r="CD194" s="50">
        <v>6.4544777076023102E-3</v>
      </c>
      <c r="CE194" s="50" t="s">
        <v>128</v>
      </c>
      <c r="CF194" s="3" t="s">
        <v>132</v>
      </c>
      <c r="CG194" s="51" t="s">
        <v>226</v>
      </c>
      <c r="CH194" s="52">
        <v>34335</v>
      </c>
      <c r="CI194" s="51" t="s">
        <v>152</v>
      </c>
      <c r="CJ194" s="51" t="s">
        <v>178</v>
      </c>
      <c r="CK194" s="52">
        <v>34335</v>
      </c>
      <c r="CL194" s="51" t="s">
        <v>130</v>
      </c>
      <c r="CM194" s="51" t="s">
        <v>186</v>
      </c>
      <c r="CN194" s="52">
        <v>34335</v>
      </c>
    </row>
    <row r="195" spans="1:146">
      <c r="A195" s="116" t="s">
        <v>122</v>
      </c>
      <c r="B195" s="117">
        <v>113</v>
      </c>
      <c r="C195" s="116" t="s">
        <v>139</v>
      </c>
      <c r="D195" s="116" t="s">
        <v>140</v>
      </c>
      <c r="E195" s="116" t="s">
        <v>125</v>
      </c>
      <c r="F195" s="118">
        <v>1</v>
      </c>
      <c r="G195" s="116" t="s">
        <v>126</v>
      </c>
      <c r="H195" s="117">
        <v>131</v>
      </c>
      <c r="I195" s="117">
        <v>1270</v>
      </c>
      <c r="J195" s="119"/>
      <c r="K195" s="122"/>
      <c r="L195" s="120"/>
      <c r="M195" s="122"/>
      <c r="N195" s="122"/>
      <c r="O195" s="120"/>
      <c r="P195" s="122"/>
      <c r="Q195" s="122"/>
      <c r="R195" s="120"/>
      <c r="S195" s="122"/>
      <c r="T195" s="122"/>
      <c r="U195" s="120"/>
      <c r="V195" s="122"/>
      <c r="W195" s="122"/>
      <c r="X195" s="120"/>
      <c r="Y195" s="122"/>
      <c r="Z195" s="122"/>
      <c r="AA195" s="120"/>
      <c r="AB195" s="122"/>
      <c r="AC195" s="122"/>
      <c r="AD195" s="120"/>
      <c r="AE195" s="122"/>
      <c r="AF195" s="122"/>
      <c r="AG195" s="120"/>
      <c r="AH195" s="122"/>
      <c r="AI195" s="120"/>
      <c r="AJ195" s="124"/>
      <c r="AK195" s="122"/>
      <c r="AL195" s="65">
        <v>7.0000000000000001E-3</v>
      </c>
      <c r="AM195" s="121"/>
      <c r="AN195" s="122"/>
      <c r="AO195" s="122"/>
      <c r="AP195" s="120"/>
      <c r="AQ195" s="122"/>
      <c r="AR195" s="122"/>
      <c r="AS195" s="122"/>
      <c r="AT195" s="122"/>
      <c r="AU195" s="120"/>
      <c r="AV195" s="122"/>
      <c r="AW195" s="122"/>
      <c r="AX195" s="120"/>
      <c r="AY195" s="122"/>
      <c r="AZ195" s="122"/>
      <c r="BA195" s="120"/>
      <c r="BB195" s="122"/>
      <c r="BC195" s="122"/>
      <c r="BD195" s="120"/>
      <c r="BE195" s="122"/>
      <c r="BF195" s="122"/>
      <c r="BG195" s="122"/>
      <c r="BH195" s="122"/>
      <c r="BI195" s="120"/>
      <c r="BJ195" s="122"/>
      <c r="BK195" s="122"/>
      <c r="BL195" s="120"/>
      <c r="BM195" s="122"/>
      <c r="BN195" s="122"/>
      <c r="BO195" s="120"/>
      <c r="BP195" s="122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2"/>
      <c r="CA195" s="122"/>
      <c r="CB195" s="122"/>
      <c r="CC195" s="120"/>
      <c r="CD195" s="120"/>
      <c r="CE195" s="120"/>
      <c r="CF195" s="116" t="s">
        <v>130</v>
      </c>
      <c r="CG195" s="116" t="s">
        <v>143</v>
      </c>
      <c r="CH195" s="123">
        <v>39083</v>
      </c>
      <c r="CI195" s="116" t="s">
        <v>132</v>
      </c>
      <c r="CJ195" s="116" t="s">
        <v>144</v>
      </c>
      <c r="CK195" s="123">
        <v>26299</v>
      </c>
      <c r="CL195" s="116" t="s">
        <v>518</v>
      </c>
      <c r="CM195" s="116" t="s">
        <v>518</v>
      </c>
      <c r="CN195" s="53"/>
      <c r="CO195" s="116" t="s">
        <v>518</v>
      </c>
      <c r="CP195" s="116" t="s">
        <v>518</v>
      </c>
      <c r="CQ195" s="53"/>
      <c r="CR195" s="116" t="s">
        <v>518</v>
      </c>
      <c r="CS195" s="116" t="s">
        <v>518</v>
      </c>
      <c r="CT195" s="53"/>
      <c r="CU195" s="116" t="s">
        <v>518</v>
      </c>
      <c r="CV195" s="116" t="s">
        <v>518</v>
      </c>
      <c r="CW195" s="53"/>
      <c r="CX195" s="116" t="s">
        <v>518</v>
      </c>
      <c r="CY195" s="116" t="s">
        <v>518</v>
      </c>
      <c r="CZ195" s="53"/>
      <c r="DA195" s="116" t="s">
        <v>518</v>
      </c>
      <c r="DB195" s="116" t="s">
        <v>518</v>
      </c>
      <c r="DC195" s="53"/>
      <c r="DD195" s="116" t="s">
        <v>518</v>
      </c>
      <c r="DE195" s="116" t="s">
        <v>518</v>
      </c>
      <c r="DF195" s="53"/>
      <c r="DG195" s="116" t="s">
        <v>518</v>
      </c>
      <c r="DH195" s="116" t="s">
        <v>518</v>
      </c>
      <c r="DI195" s="53"/>
      <c r="DJ195" s="116" t="s">
        <v>518</v>
      </c>
      <c r="DK195" s="116" t="s">
        <v>518</v>
      </c>
      <c r="DL195" s="53"/>
      <c r="DM195" s="116" t="s">
        <v>518</v>
      </c>
      <c r="DN195" s="116" t="s">
        <v>518</v>
      </c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</row>
    <row r="196" spans="1:146">
      <c r="A196" s="116" t="s">
        <v>122</v>
      </c>
      <c r="B196" s="117">
        <v>113</v>
      </c>
      <c r="C196" s="116" t="s">
        <v>139</v>
      </c>
      <c r="D196" s="116" t="s">
        <v>140</v>
      </c>
      <c r="E196" s="116" t="s">
        <v>189</v>
      </c>
      <c r="F196" s="118">
        <v>1</v>
      </c>
      <c r="G196" s="116" t="s">
        <v>126</v>
      </c>
      <c r="H196" s="117">
        <v>305</v>
      </c>
      <c r="I196" s="117">
        <v>2938</v>
      </c>
      <c r="J196" s="119"/>
      <c r="K196" s="122"/>
      <c r="L196" s="120"/>
      <c r="M196" s="122"/>
      <c r="N196" s="122"/>
      <c r="O196" s="120"/>
      <c r="P196" s="122"/>
      <c r="Q196" s="122"/>
      <c r="R196" s="120"/>
      <c r="S196" s="122"/>
      <c r="T196" s="122"/>
      <c r="U196" s="120"/>
      <c r="V196" s="122"/>
      <c r="W196" s="122"/>
      <c r="X196" s="120"/>
      <c r="Y196" s="122"/>
      <c r="Z196" s="122"/>
      <c r="AA196" s="120"/>
      <c r="AB196" s="122"/>
      <c r="AC196" s="122"/>
      <c r="AD196" s="120"/>
      <c r="AE196" s="122"/>
      <c r="AF196" s="122"/>
      <c r="AG196" s="120"/>
      <c r="AH196" s="122"/>
      <c r="AI196" s="120"/>
      <c r="AJ196" s="124"/>
      <c r="AK196" s="122"/>
      <c r="AL196" s="65">
        <v>2.5000000000000001E-2</v>
      </c>
      <c r="AM196" s="121"/>
      <c r="AN196" s="122"/>
      <c r="AO196" s="122"/>
      <c r="AP196" s="120"/>
      <c r="AQ196" s="122"/>
      <c r="AR196" s="122"/>
      <c r="AS196" s="122"/>
      <c r="AT196" s="122"/>
      <c r="AU196" s="120"/>
      <c r="AV196" s="122"/>
      <c r="AW196" s="122"/>
      <c r="AX196" s="120"/>
      <c r="AY196" s="122"/>
      <c r="AZ196" s="122"/>
      <c r="BA196" s="122"/>
      <c r="BB196" s="122"/>
      <c r="BC196" s="122"/>
      <c r="BD196" s="120"/>
      <c r="BE196" s="122"/>
      <c r="BF196" s="122"/>
      <c r="BG196" s="122"/>
      <c r="BH196" s="122"/>
      <c r="BI196" s="120"/>
      <c r="BJ196" s="122"/>
      <c r="BK196" s="122"/>
      <c r="BL196" s="120"/>
      <c r="BM196" s="122"/>
      <c r="BN196" s="122"/>
      <c r="BO196" s="120"/>
      <c r="BP196" s="122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2"/>
      <c r="CA196" s="122"/>
      <c r="CB196" s="122"/>
      <c r="CC196" s="120"/>
      <c r="CD196" s="120"/>
      <c r="CE196" s="120"/>
      <c r="CF196" s="116" t="s">
        <v>130</v>
      </c>
      <c r="CG196" s="116" t="s">
        <v>519</v>
      </c>
      <c r="CH196" s="123">
        <v>28491</v>
      </c>
      <c r="CI196" s="116" t="s">
        <v>132</v>
      </c>
      <c r="CJ196" s="116" t="s">
        <v>144</v>
      </c>
      <c r="CK196" s="123">
        <v>28491</v>
      </c>
      <c r="CL196" s="116" t="s">
        <v>518</v>
      </c>
      <c r="CM196" s="116" t="s">
        <v>518</v>
      </c>
      <c r="CN196" s="53"/>
      <c r="CO196" s="116" t="s">
        <v>518</v>
      </c>
      <c r="CP196" s="116" t="s">
        <v>518</v>
      </c>
      <c r="CQ196" s="53"/>
      <c r="CR196" s="116" t="s">
        <v>518</v>
      </c>
      <c r="CS196" s="116" t="s">
        <v>518</v>
      </c>
      <c r="CT196" s="53"/>
      <c r="CU196" s="116" t="s">
        <v>518</v>
      </c>
      <c r="CV196" s="116" t="s">
        <v>518</v>
      </c>
      <c r="CW196" s="53"/>
      <c r="CX196" s="116" t="s">
        <v>518</v>
      </c>
      <c r="CY196" s="116" t="s">
        <v>518</v>
      </c>
      <c r="CZ196" s="53"/>
      <c r="DA196" s="116" t="s">
        <v>518</v>
      </c>
      <c r="DB196" s="116" t="s">
        <v>518</v>
      </c>
      <c r="DC196" s="53"/>
      <c r="DD196" s="116" t="s">
        <v>518</v>
      </c>
      <c r="DE196" s="116" t="s">
        <v>518</v>
      </c>
      <c r="DF196" s="53"/>
      <c r="DG196" s="116" t="s">
        <v>518</v>
      </c>
      <c r="DH196" s="116" t="s">
        <v>518</v>
      </c>
      <c r="DI196" s="53"/>
      <c r="DJ196" s="116" t="s">
        <v>518</v>
      </c>
      <c r="DK196" s="116" t="s">
        <v>518</v>
      </c>
      <c r="DL196" s="53"/>
      <c r="DM196" s="116" t="s">
        <v>518</v>
      </c>
      <c r="DN196" s="116" t="s">
        <v>518</v>
      </c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</row>
    <row r="197" spans="1:146">
      <c r="A197" s="116" t="s">
        <v>122</v>
      </c>
      <c r="B197" s="117">
        <v>113</v>
      </c>
      <c r="C197" s="116" t="s">
        <v>139</v>
      </c>
      <c r="D197" s="116" t="s">
        <v>140</v>
      </c>
      <c r="E197" s="116" t="s">
        <v>145</v>
      </c>
      <c r="F197" s="118">
        <v>1</v>
      </c>
      <c r="G197" s="116" t="s">
        <v>126</v>
      </c>
      <c r="H197" s="117">
        <v>425</v>
      </c>
      <c r="I197" s="117">
        <v>4268</v>
      </c>
      <c r="J197" s="119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4"/>
      <c r="AK197" s="122"/>
      <c r="AL197" s="65">
        <v>1.0999999999999999E-2</v>
      </c>
      <c r="AM197" s="121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2"/>
      <c r="BA197" s="122"/>
      <c r="BB197" s="122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16" t="s">
        <v>130</v>
      </c>
      <c r="CG197" s="116" t="s">
        <v>143</v>
      </c>
      <c r="CH197" s="123">
        <v>39448</v>
      </c>
      <c r="CI197" s="116" t="s">
        <v>132</v>
      </c>
      <c r="CJ197" s="116" t="s">
        <v>144</v>
      </c>
      <c r="CK197" s="123">
        <v>39448</v>
      </c>
      <c r="CL197" s="116" t="s">
        <v>518</v>
      </c>
      <c r="CM197" s="116" t="s">
        <v>518</v>
      </c>
      <c r="CN197" s="53"/>
      <c r="CO197" s="116" t="s">
        <v>518</v>
      </c>
      <c r="CP197" s="116" t="s">
        <v>518</v>
      </c>
      <c r="CQ197" s="53"/>
      <c r="CR197" s="116" t="s">
        <v>518</v>
      </c>
      <c r="CS197" s="116" t="s">
        <v>518</v>
      </c>
      <c r="CT197" s="53"/>
      <c r="CU197" s="116" t="s">
        <v>518</v>
      </c>
      <c r="CV197" s="116" t="s">
        <v>518</v>
      </c>
      <c r="CW197" s="53"/>
      <c r="CX197" s="116" t="s">
        <v>518</v>
      </c>
      <c r="CY197" s="116" t="s">
        <v>518</v>
      </c>
      <c r="CZ197" s="53"/>
      <c r="DA197" s="116" t="s">
        <v>518</v>
      </c>
      <c r="DB197" s="116" t="s">
        <v>518</v>
      </c>
      <c r="DC197" s="53"/>
      <c r="DD197" s="116" t="s">
        <v>518</v>
      </c>
      <c r="DE197" s="116" t="s">
        <v>518</v>
      </c>
      <c r="DF197" s="53"/>
      <c r="DG197" s="116" t="s">
        <v>518</v>
      </c>
      <c r="DH197" s="116" t="s">
        <v>518</v>
      </c>
      <c r="DI197" s="53"/>
      <c r="DJ197" s="116" t="s">
        <v>518</v>
      </c>
      <c r="DK197" s="116" t="s">
        <v>518</v>
      </c>
      <c r="DL197" s="53"/>
      <c r="DM197" s="116" t="s">
        <v>518</v>
      </c>
      <c r="DN197" s="116" t="s">
        <v>518</v>
      </c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</row>
    <row r="198" spans="1:146" s="120" customFormat="1">
      <c r="A198" s="57" t="s">
        <v>122</v>
      </c>
      <c r="B198" s="57">
        <v>1385</v>
      </c>
      <c r="C198" s="57" t="s">
        <v>238</v>
      </c>
      <c r="D198" s="57" t="s">
        <v>234</v>
      </c>
      <c r="E198" s="57" t="s">
        <v>239</v>
      </c>
      <c r="F198" s="58">
        <v>1</v>
      </c>
      <c r="G198" s="57" t="s">
        <v>126</v>
      </c>
      <c r="H198" s="59">
        <v>80</v>
      </c>
      <c r="I198" s="59">
        <v>944</v>
      </c>
      <c r="J198" s="48">
        <v>780.11111111111097</v>
      </c>
      <c r="K198" s="48">
        <v>75</v>
      </c>
      <c r="L198" s="49">
        <v>0.9375</v>
      </c>
      <c r="M198" s="3" t="s">
        <v>142</v>
      </c>
      <c r="N198" s="50">
        <v>1.16733333333333E-6</v>
      </c>
      <c r="O198" s="50"/>
      <c r="P198" s="50" t="s">
        <v>128</v>
      </c>
      <c r="Q198" s="50">
        <v>4.27333333333333E-7</v>
      </c>
      <c r="R198" s="50"/>
      <c r="S198" s="50" t="s">
        <v>128</v>
      </c>
      <c r="T198" s="50">
        <v>5.2099999999999997E-7</v>
      </c>
      <c r="U198" s="50"/>
      <c r="V198" s="50" t="s">
        <v>128</v>
      </c>
      <c r="W198" s="50">
        <v>4.0733333333333298E-7</v>
      </c>
      <c r="X198" s="50"/>
      <c r="Y198" s="50" t="s">
        <v>128</v>
      </c>
      <c r="Z198" s="50">
        <v>1.4160000000000001E-6</v>
      </c>
      <c r="AA198" s="50"/>
      <c r="AB198" s="50" t="s">
        <v>128</v>
      </c>
      <c r="AC198" s="50">
        <v>4.0733333333333298E-7</v>
      </c>
      <c r="AD198" s="50"/>
      <c r="AE198" s="50" t="s">
        <v>128</v>
      </c>
      <c r="AF198" s="50">
        <v>1.20333333333333E-6</v>
      </c>
      <c r="AG198" s="50"/>
      <c r="AH198" s="50" t="s">
        <v>128</v>
      </c>
      <c r="AI198" s="50">
        <v>9.2299999999999999E-7</v>
      </c>
      <c r="AJ198" s="50"/>
      <c r="AK198" s="50" t="s">
        <v>128</v>
      </c>
      <c r="AL198" s="64">
        <v>2.9914641844339201E-2</v>
      </c>
      <c r="AM198" s="63"/>
      <c r="AN198" s="50" t="s">
        <v>128</v>
      </c>
      <c r="AO198" s="50">
        <v>4.0733333333333298E-7</v>
      </c>
      <c r="AP198" s="50"/>
      <c r="AQ198" s="50" t="s">
        <v>128</v>
      </c>
      <c r="AR198" s="50">
        <v>8.6033333333333303E-7</v>
      </c>
      <c r="AS198" s="50"/>
      <c r="AT198" s="50" t="s">
        <v>128</v>
      </c>
      <c r="AU198" s="50">
        <v>1.4100000000000001E-6</v>
      </c>
      <c r="AV198" s="50" t="s">
        <v>128</v>
      </c>
      <c r="AW198" s="50">
        <v>6.3399999999999999E-7</v>
      </c>
      <c r="AX198" s="50"/>
      <c r="AY198" s="50" t="s">
        <v>128</v>
      </c>
      <c r="AZ198" s="50">
        <v>1.80333333333333E-7</v>
      </c>
      <c r="BA198" s="50"/>
      <c r="BB198" s="50" t="s">
        <v>128</v>
      </c>
      <c r="BC198" s="50">
        <v>4.5733333333333298E-7</v>
      </c>
      <c r="BD198" s="50"/>
      <c r="BE198" s="50" t="s">
        <v>128</v>
      </c>
      <c r="BF198" s="50">
        <v>9.2066666666666705E-7</v>
      </c>
      <c r="BG198" s="50"/>
      <c r="BH198" s="50" t="s">
        <v>128</v>
      </c>
      <c r="BI198" s="50">
        <v>1.66666666666667E-3</v>
      </c>
      <c r="BJ198" s="50" t="s">
        <v>128</v>
      </c>
      <c r="BK198" s="50">
        <v>1.8300000000000001E-6</v>
      </c>
      <c r="BL198" s="50"/>
      <c r="BM198" s="50" t="s">
        <v>129</v>
      </c>
      <c r="BN198" s="50">
        <v>4.07666666666667E-7</v>
      </c>
      <c r="BO198" s="50"/>
      <c r="BP198" s="50" t="s">
        <v>128</v>
      </c>
      <c r="BQ198" s="50">
        <v>1.41566666666667E-6</v>
      </c>
      <c r="BR198" s="50"/>
      <c r="BS198" s="50" t="s">
        <v>128</v>
      </c>
      <c r="BT198" s="50"/>
      <c r="BU198" s="50"/>
      <c r="BV198" s="50"/>
      <c r="BW198" s="50"/>
      <c r="BX198" s="50"/>
      <c r="BY198" s="50"/>
      <c r="BZ198" s="50"/>
      <c r="CA198" s="50"/>
      <c r="CB198" s="50"/>
      <c r="CC198" s="50">
        <v>6.0989787453374399E-3</v>
      </c>
      <c r="CD198" s="50">
        <v>6.3510698668113902E-2</v>
      </c>
      <c r="CE198" s="50" t="s">
        <v>128</v>
      </c>
      <c r="CF198" s="57" t="s">
        <v>130</v>
      </c>
      <c r="CG198" s="60" t="s">
        <v>131</v>
      </c>
      <c r="CH198" s="60"/>
      <c r="CI198" s="60"/>
      <c r="CJ198" s="60"/>
      <c r="CK198" s="60"/>
      <c r="CL198" s="60"/>
      <c r="CM198" s="60"/>
      <c r="CN198" s="51"/>
      <c r="CO198" s="60"/>
      <c r="CP198" s="60"/>
      <c r="CQ198" s="51"/>
      <c r="CR198" s="60"/>
      <c r="CS198" s="60"/>
      <c r="CT198" s="51"/>
      <c r="CU198" s="60"/>
      <c r="CV198" s="60"/>
      <c r="CW198" s="51"/>
      <c r="CX198" s="60"/>
      <c r="CY198" s="60"/>
      <c r="CZ198" s="51"/>
      <c r="DA198" s="60"/>
      <c r="DB198" s="60"/>
      <c r="DC198" s="51"/>
      <c r="DD198" s="60"/>
      <c r="DE198" s="60"/>
      <c r="DF198" s="51"/>
      <c r="DG198" s="60"/>
      <c r="DH198" s="60"/>
      <c r="DI198" s="51"/>
      <c r="DJ198" s="60"/>
      <c r="DK198" s="60"/>
      <c r="DL198" s="51"/>
      <c r="DM198" s="60"/>
      <c r="DN198" s="60"/>
      <c r="DO198" s="51"/>
      <c r="DP198" s="51"/>
      <c r="DQ198" s="51"/>
      <c r="DR198" s="51"/>
      <c r="DS198" s="51"/>
      <c r="DT198" s="51"/>
      <c r="DU198" s="51"/>
      <c r="DV198" s="51"/>
      <c r="DW198" s="51"/>
      <c r="DX198" s="51"/>
      <c r="DY198" s="51"/>
      <c r="DZ198" s="51"/>
      <c r="EA198" s="51"/>
      <c r="EB198" s="51"/>
      <c r="EC198" s="51"/>
      <c r="ED198" s="51"/>
      <c r="EE198" s="51"/>
      <c r="EF198" s="51"/>
      <c r="EG198" s="51"/>
      <c r="EH198" s="51"/>
      <c r="EI198" s="51"/>
      <c r="EJ198" s="51"/>
      <c r="EK198" s="51"/>
      <c r="EL198" s="51"/>
      <c r="EM198" s="51"/>
      <c r="EN198" s="51"/>
      <c r="EO198" s="51"/>
      <c r="EP198" s="51"/>
    </row>
    <row r="199" spans="1:146" s="120" customFormat="1">
      <c r="A199" s="130" t="s">
        <v>122</v>
      </c>
      <c r="B199" s="131">
        <v>963</v>
      </c>
      <c r="C199" s="130" t="s">
        <v>495</v>
      </c>
      <c r="D199" s="130" t="s">
        <v>201</v>
      </c>
      <c r="E199" s="130" t="s">
        <v>498</v>
      </c>
      <c r="F199" s="132">
        <v>1</v>
      </c>
      <c r="G199" s="130" t="s">
        <v>126</v>
      </c>
      <c r="H199" s="131">
        <v>229.4</v>
      </c>
      <c r="I199" s="131">
        <v>1924.9</v>
      </c>
      <c r="J199" s="119"/>
      <c r="AJ199" s="124"/>
      <c r="AK199" s="122"/>
      <c r="AL199" s="66">
        <v>2.8500000000000001E-2</v>
      </c>
      <c r="AM199" s="121"/>
      <c r="BF199" s="122"/>
      <c r="BG199" s="122"/>
      <c r="BZ199" s="122"/>
      <c r="CA199" s="122"/>
      <c r="CB199" s="122"/>
      <c r="CF199" s="130" t="s">
        <v>152</v>
      </c>
      <c r="CG199" s="130" t="s">
        <v>153</v>
      </c>
      <c r="CH199" s="133">
        <v>39934</v>
      </c>
      <c r="CI199" s="130" t="s">
        <v>130</v>
      </c>
      <c r="CJ199" s="130" t="s">
        <v>186</v>
      </c>
      <c r="CK199" s="133">
        <v>39934</v>
      </c>
      <c r="CL199" s="130" t="s">
        <v>132</v>
      </c>
      <c r="CM199" s="130" t="s">
        <v>522</v>
      </c>
      <c r="CN199" s="123">
        <v>39934</v>
      </c>
      <c r="CO199" s="130" t="s">
        <v>170</v>
      </c>
      <c r="CP199" s="130" t="s">
        <v>333</v>
      </c>
      <c r="CQ199" s="123">
        <v>39934</v>
      </c>
      <c r="CR199" s="130" t="s">
        <v>518</v>
      </c>
      <c r="CS199" s="130" t="s">
        <v>518</v>
      </c>
      <c r="CT199" s="53"/>
      <c r="CU199" s="130" t="s">
        <v>518</v>
      </c>
      <c r="CV199" s="130" t="s">
        <v>518</v>
      </c>
      <c r="CW199" s="53"/>
      <c r="CX199" s="130" t="s">
        <v>518</v>
      </c>
      <c r="CY199" s="130" t="s">
        <v>518</v>
      </c>
      <c r="CZ199" s="53"/>
      <c r="DA199" s="130" t="s">
        <v>518</v>
      </c>
      <c r="DB199" s="130" t="s">
        <v>518</v>
      </c>
      <c r="DC199" s="53"/>
      <c r="DD199" s="130" t="s">
        <v>518</v>
      </c>
      <c r="DE199" s="130" t="s">
        <v>518</v>
      </c>
      <c r="DF199" s="53"/>
      <c r="DG199" s="130" t="s">
        <v>518</v>
      </c>
      <c r="DH199" s="130" t="s">
        <v>518</v>
      </c>
      <c r="DI199" s="53"/>
      <c r="DJ199" s="130" t="s">
        <v>518</v>
      </c>
      <c r="DK199" s="130" t="s">
        <v>518</v>
      </c>
      <c r="DL199" s="53"/>
      <c r="DM199" s="130" t="s">
        <v>518</v>
      </c>
      <c r="DN199" s="130" t="s">
        <v>518</v>
      </c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</row>
    <row r="200" spans="1:146" s="120" customFormat="1">
      <c r="A200" s="130" t="s">
        <v>122</v>
      </c>
      <c r="B200" s="131">
        <v>2723</v>
      </c>
      <c r="C200" s="130" t="s">
        <v>538</v>
      </c>
      <c r="D200" s="130" t="s">
        <v>261</v>
      </c>
      <c r="E200" s="130" t="s">
        <v>174</v>
      </c>
      <c r="F200" s="132">
        <v>1</v>
      </c>
      <c r="G200" s="130" t="s">
        <v>126</v>
      </c>
      <c r="H200" s="131">
        <v>151</v>
      </c>
      <c r="I200" s="131">
        <v>1710</v>
      </c>
      <c r="J200" s="119"/>
      <c r="K200" s="122"/>
      <c r="M200" s="122"/>
      <c r="N200" s="122"/>
      <c r="P200" s="122"/>
      <c r="Q200" s="122"/>
      <c r="S200" s="122"/>
      <c r="T200" s="122"/>
      <c r="V200" s="122"/>
      <c r="W200" s="122"/>
      <c r="Y200" s="122"/>
      <c r="Z200" s="122"/>
      <c r="AB200" s="122"/>
      <c r="AC200" s="122"/>
      <c r="AE200" s="122"/>
      <c r="AF200" s="122"/>
      <c r="AH200" s="122"/>
      <c r="AJ200" s="124"/>
      <c r="AK200" s="122"/>
      <c r="AL200" s="66">
        <v>1.18333333333333E-2</v>
      </c>
      <c r="AM200" s="121"/>
      <c r="AN200" s="122"/>
      <c r="AT200" s="122"/>
      <c r="AV200" s="122"/>
      <c r="AW200" s="122"/>
      <c r="AY200" s="122"/>
      <c r="AZ200" s="122"/>
      <c r="BB200" s="122"/>
      <c r="BC200" s="122"/>
      <c r="BE200" s="122"/>
      <c r="BF200" s="122"/>
      <c r="BG200" s="122"/>
      <c r="BH200" s="122"/>
      <c r="BJ200" s="122"/>
      <c r="BK200" s="122"/>
      <c r="BM200" s="122"/>
      <c r="BN200" s="122"/>
      <c r="BP200" s="122"/>
      <c r="BZ200" s="122"/>
      <c r="CA200" s="122"/>
      <c r="CB200" s="122"/>
      <c r="CF200" s="130" t="s">
        <v>130</v>
      </c>
      <c r="CG200" s="130" t="s">
        <v>131</v>
      </c>
      <c r="CH200" s="133">
        <v>26299</v>
      </c>
      <c r="CI200" s="130" t="s">
        <v>518</v>
      </c>
      <c r="CJ200" s="130" t="s">
        <v>518</v>
      </c>
      <c r="CK200" s="136"/>
      <c r="CL200" s="130" t="s">
        <v>518</v>
      </c>
      <c r="CM200" s="130" t="s">
        <v>518</v>
      </c>
      <c r="CN200" s="53"/>
      <c r="CO200" s="130" t="s">
        <v>518</v>
      </c>
      <c r="CP200" s="130" t="s">
        <v>518</v>
      </c>
      <c r="CQ200" s="53"/>
      <c r="CR200" s="130" t="s">
        <v>518</v>
      </c>
      <c r="CS200" s="130" t="s">
        <v>518</v>
      </c>
      <c r="CT200" s="53"/>
      <c r="CU200" s="130" t="s">
        <v>518</v>
      </c>
      <c r="CV200" s="130" t="s">
        <v>518</v>
      </c>
      <c r="CW200" s="53"/>
      <c r="CX200" s="130" t="s">
        <v>518</v>
      </c>
      <c r="CY200" s="130" t="s">
        <v>518</v>
      </c>
      <c r="CZ200" s="53"/>
      <c r="DA200" s="130" t="s">
        <v>518</v>
      </c>
      <c r="DB200" s="130" t="s">
        <v>518</v>
      </c>
      <c r="DC200" s="53"/>
      <c r="DD200" s="130" t="s">
        <v>518</v>
      </c>
      <c r="DE200" s="130" t="s">
        <v>518</v>
      </c>
      <c r="DF200" s="53"/>
      <c r="DG200" s="130" t="s">
        <v>518</v>
      </c>
      <c r="DH200" s="130" t="s">
        <v>518</v>
      </c>
      <c r="DI200" s="53"/>
      <c r="DJ200" s="130" t="s">
        <v>518</v>
      </c>
      <c r="DK200" s="130" t="s">
        <v>518</v>
      </c>
      <c r="DL200" s="53"/>
      <c r="DM200" s="130" t="s">
        <v>518</v>
      </c>
      <c r="DN200" s="130" t="s">
        <v>518</v>
      </c>
      <c r="DO200" s="53"/>
      <c r="DP200" s="53"/>
      <c r="DQ200" s="53"/>
      <c r="DR200" s="53"/>
      <c r="DS200" s="53"/>
      <c r="DT200" s="53"/>
      <c r="DU200" s="53"/>
      <c r="DV200" s="53"/>
      <c r="DW200" s="53"/>
      <c r="DX200" s="53"/>
      <c r="DY200" s="53"/>
      <c r="DZ200" s="53"/>
      <c r="EA200" s="53"/>
      <c r="EB200" s="53"/>
      <c r="EC200" s="53"/>
      <c r="ED200" s="53"/>
      <c r="EE200" s="53"/>
      <c r="EF200" s="53"/>
      <c r="EG200" s="53"/>
      <c r="EH200" s="53"/>
      <c r="EI200" s="53"/>
      <c r="EJ200" s="53"/>
      <c r="EK200" s="53"/>
      <c r="EL200" s="53"/>
      <c r="EM200" s="53"/>
      <c r="EN200" s="53"/>
      <c r="EO200" s="53"/>
      <c r="EP200" s="53"/>
    </row>
    <row r="201" spans="1:146" s="120" customFormat="1">
      <c r="A201" s="130" t="s">
        <v>122</v>
      </c>
      <c r="B201" s="131">
        <v>7343</v>
      </c>
      <c r="C201" s="130" t="s">
        <v>556</v>
      </c>
      <c r="D201" s="130" t="s">
        <v>225</v>
      </c>
      <c r="E201" s="130" t="s">
        <v>222</v>
      </c>
      <c r="F201" s="132">
        <v>1</v>
      </c>
      <c r="G201" s="130" t="s">
        <v>126</v>
      </c>
      <c r="H201" s="131">
        <v>682</v>
      </c>
      <c r="I201" s="131">
        <v>6900</v>
      </c>
      <c r="J201" s="119"/>
      <c r="AJ201" s="121"/>
      <c r="AK201" s="122"/>
      <c r="AL201" s="66">
        <v>3.2000000000000001E-2</v>
      </c>
      <c r="AM201" s="121"/>
      <c r="AZ201" s="122"/>
      <c r="BB201" s="122"/>
      <c r="BF201" s="122"/>
      <c r="BG201" s="122"/>
      <c r="CF201" s="130" t="s">
        <v>130</v>
      </c>
      <c r="CG201" s="130" t="s">
        <v>131</v>
      </c>
      <c r="CH201" s="133">
        <v>32813</v>
      </c>
      <c r="CI201" s="130" t="s">
        <v>518</v>
      </c>
      <c r="CJ201" s="130" t="s">
        <v>518</v>
      </c>
      <c r="CK201" s="136"/>
      <c r="CL201" s="130" t="s">
        <v>518</v>
      </c>
      <c r="CM201" s="130" t="s">
        <v>518</v>
      </c>
      <c r="CN201" s="136"/>
      <c r="CO201" s="130" t="s">
        <v>518</v>
      </c>
      <c r="CP201" s="130" t="s">
        <v>518</v>
      </c>
      <c r="CQ201" s="136"/>
      <c r="CR201" s="130" t="s">
        <v>518</v>
      </c>
      <c r="CS201" s="130" t="s">
        <v>518</v>
      </c>
      <c r="CT201" s="53"/>
      <c r="CU201" s="130" t="s">
        <v>518</v>
      </c>
      <c r="CV201" s="130" t="s">
        <v>518</v>
      </c>
      <c r="CW201" s="53"/>
      <c r="CX201" s="130" t="s">
        <v>518</v>
      </c>
      <c r="CY201" s="130" t="s">
        <v>518</v>
      </c>
      <c r="CZ201" s="53"/>
      <c r="DA201" s="130" t="s">
        <v>518</v>
      </c>
      <c r="DB201" s="130" t="s">
        <v>518</v>
      </c>
      <c r="DC201" s="53"/>
      <c r="DD201" s="130" t="s">
        <v>518</v>
      </c>
      <c r="DE201" s="130" t="s">
        <v>518</v>
      </c>
      <c r="DF201" s="53"/>
      <c r="DG201" s="130" t="s">
        <v>518</v>
      </c>
      <c r="DH201" s="130" t="s">
        <v>518</v>
      </c>
      <c r="DI201" s="53"/>
      <c r="DJ201" s="130" t="s">
        <v>518</v>
      </c>
      <c r="DK201" s="130" t="s">
        <v>518</v>
      </c>
      <c r="DL201" s="53"/>
      <c r="DM201" s="130" t="s">
        <v>518</v>
      </c>
      <c r="DN201" s="130" t="s">
        <v>518</v>
      </c>
      <c r="DO201" s="53"/>
      <c r="DP201" s="53"/>
      <c r="DQ201" s="53"/>
      <c r="DR201" s="53"/>
      <c r="DS201" s="53"/>
      <c r="DT201" s="53"/>
      <c r="DU201" s="53"/>
      <c r="DV201" s="53"/>
      <c r="DW201" s="53"/>
      <c r="DX201" s="53"/>
      <c r="DY201" s="53"/>
      <c r="DZ201" s="53"/>
      <c r="EA201" s="53"/>
      <c r="EB201" s="53"/>
      <c r="EC201" s="53"/>
      <c r="ED201" s="53"/>
      <c r="EE201" s="53"/>
      <c r="EF201" s="53"/>
      <c r="EG201" s="53"/>
      <c r="EH201" s="53"/>
      <c r="EI201" s="53"/>
      <c r="EJ201" s="53"/>
      <c r="EK201" s="53"/>
      <c r="EL201" s="53"/>
      <c r="EM201" s="53"/>
      <c r="EN201" s="53"/>
      <c r="EO201" s="53"/>
      <c r="EP201" s="53"/>
    </row>
    <row r="202" spans="1:146" s="120" customFormat="1">
      <c r="A202" s="130" t="s">
        <v>122</v>
      </c>
      <c r="B202" s="131">
        <v>10151</v>
      </c>
      <c r="C202" s="130" t="s">
        <v>401</v>
      </c>
      <c r="D202" s="130" t="s">
        <v>310</v>
      </c>
      <c r="E202" s="130" t="s">
        <v>393</v>
      </c>
      <c r="F202" s="132">
        <v>2</v>
      </c>
      <c r="G202" s="130" t="s">
        <v>177</v>
      </c>
      <c r="H202" s="131">
        <v>190</v>
      </c>
      <c r="I202" s="131">
        <v>1350</v>
      </c>
      <c r="J202" s="119"/>
      <c r="AJ202" s="124"/>
      <c r="AK202" s="122"/>
      <c r="AL202" s="66">
        <v>1.4E-2</v>
      </c>
      <c r="AM202" s="121"/>
      <c r="BQ202" s="122"/>
      <c r="BR202" s="122"/>
      <c r="BS202" s="122"/>
      <c r="CF202" s="130" t="s">
        <v>152</v>
      </c>
      <c r="CG202" s="130" t="s">
        <v>178</v>
      </c>
      <c r="CH202" s="133">
        <v>38473</v>
      </c>
      <c r="CI202" s="130" t="s">
        <v>152</v>
      </c>
      <c r="CJ202" s="130" t="s">
        <v>178</v>
      </c>
      <c r="CK202" s="133">
        <v>38473</v>
      </c>
      <c r="CL202" s="130" t="s">
        <v>132</v>
      </c>
      <c r="CM202" s="130" t="s">
        <v>226</v>
      </c>
      <c r="CN202" s="123">
        <v>33786</v>
      </c>
      <c r="CO202" s="130" t="s">
        <v>132</v>
      </c>
      <c r="CP202" s="130" t="s">
        <v>226</v>
      </c>
      <c r="CQ202" s="123">
        <v>33786</v>
      </c>
      <c r="CR202" s="130" t="s">
        <v>130</v>
      </c>
      <c r="CS202" s="130" t="s">
        <v>186</v>
      </c>
      <c r="CT202" s="123">
        <v>33786</v>
      </c>
      <c r="CU202" s="130" t="s">
        <v>130</v>
      </c>
      <c r="CV202" s="130" t="s">
        <v>186</v>
      </c>
      <c r="CW202" s="123">
        <v>38473</v>
      </c>
      <c r="CX202" s="130" t="s">
        <v>518</v>
      </c>
      <c r="CY202" s="130" t="s">
        <v>518</v>
      </c>
      <c r="CZ202" s="53"/>
      <c r="DA202" s="130" t="s">
        <v>518</v>
      </c>
      <c r="DB202" s="130" t="s">
        <v>518</v>
      </c>
      <c r="DC202" s="53"/>
      <c r="DD202" s="130" t="s">
        <v>518</v>
      </c>
      <c r="DE202" s="130" t="s">
        <v>518</v>
      </c>
      <c r="DF202" s="53"/>
      <c r="DG202" s="130" t="s">
        <v>518</v>
      </c>
      <c r="DH202" s="130" t="s">
        <v>518</v>
      </c>
      <c r="DI202" s="53"/>
      <c r="DJ202" s="130" t="s">
        <v>518</v>
      </c>
      <c r="DK202" s="130" t="s">
        <v>518</v>
      </c>
      <c r="DL202" s="53"/>
      <c r="DM202" s="130" t="s">
        <v>518</v>
      </c>
      <c r="DN202" s="130" t="s">
        <v>518</v>
      </c>
      <c r="DO202" s="53"/>
      <c r="DP202" s="53"/>
      <c r="DQ202" s="53"/>
      <c r="DR202" s="53"/>
      <c r="DS202" s="53"/>
      <c r="DT202" s="53"/>
      <c r="DU202" s="53"/>
      <c r="DV202" s="53"/>
      <c r="DW202" s="53"/>
      <c r="DX202" s="53"/>
      <c r="DY202" s="53"/>
      <c r="DZ202" s="53"/>
      <c r="EA202" s="53"/>
      <c r="EB202" s="53"/>
      <c r="EC202" s="53"/>
      <c r="ED202" s="53"/>
      <c r="EE202" s="53"/>
      <c r="EF202" s="53"/>
      <c r="EG202" s="53"/>
      <c r="EH202" s="53"/>
      <c r="EI202" s="53"/>
      <c r="EJ202" s="53"/>
      <c r="EK202" s="53"/>
      <c r="EL202" s="53"/>
      <c r="EM202" s="53"/>
      <c r="EN202" s="53"/>
      <c r="EO202" s="53"/>
      <c r="EP202" s="53"/>
    </row>
    <row r="203" spans="1:146" s="120" customFormat="1">
      <c r="A203" s="130" t="s">
        <v>122</v>
      </c>
      <c r="B203" s="131">
        <v>10151</v>
      </c>
      <c r="C203" s="130" t="s">
        <v>401</v>
      </c>
      <c r="D203" s="130" t="s">
        <v>310</v>
      </c>
      <c r="E203" s="130" t="s">
        <v>393</v>
      </c>
      <c r="F203" s="132" t="s">
        <v>561</v>
      </c>
      <c r="G203" s="130" t="s">
        <v>177</v>
      </c>
      <c r="H203" s="131">
        <v>190</v>
      </c>
      <c r="I203" s="131">
        <v>1350</v>
      </c>
      <c r="J203" s="119"/>
      <c r="AJ203" s="124"/>
      <c r="AK203" s="122"/>
      <c r="AL203" s="66">
        <v>1.4E-2</v>
      </c>
      <c r="AM203" s="121"/>
      <c r="BQ203" s="122"/>
      <c r="BR203" s="122"/>
      <c r="BS203" s="122"/>
      <c r="CF203" s="130" t="s">
        <v>152</v>
      </c>
      <c r="CG203" s="130" t="s">
        <v>178</v>
      </c>
      <c r="CH203" s="133">
        <v>38473</v>
      </c>
      <c r="CI203" s="130" t="s">
        <v>152</v>
      </c>
      <c r="CJ203" s="130" t="s">
        <v>178</v>
      </c>
      <c r="CK203" s="133">
        <v>38473</v>
      </c>
      <c r="CL203" s="130" t="s">
        <v>132</v>
      </c>
      <c r="CM203" s="130" t="s">
        <v>226</v>
      </c>
      <c r="CN203" s="133">
        <v>33786</v>
      </c>
      <c r="CO203" s="130" t="s">
        <v>132</v>
      </c>
      <c r="CP203" s="130" t="s">
        <v>226</v>
      </c>
      <c r="CQ203" s="123">
        <v>33786</v>
      </c>
      <c r="CR203" s="130" t="s">
        <v>130</v>
      </c>
      <c r="CS203" s="130" t="s">
        <v>186</v>
      </c>
      <c r="CT203" s="123">
        <v>33786</v>
      </c>
      <c r="CU203" s="130" t="s">
        <v>130</v>
      </c>
      <c r="CV203" s="130" t="s">
        <v>186</v>
      </c>
      <c r="CW203" s="123">
        <v>38473</v>
      </c>
      <c r="CX203" s="130" t="s">
        <v>518</v>
      </c>
      <c r="CY203" s="130" t="s">
        <v>518</v>
      </c>
      <c r="CZ203" s="53"/>
      <c r="DA203" s="130" t="s">
        <v>518</v>
      </c>
      <c r="DB203" s="130" t="s">
        <v>518</v>
      </c>
      <c r="DC203" s="53"/>
      <c r="DD203" s="130" t="s">
        <v>518</v>
      </c>
      <c r="DE203" s="130" t="s">
        <v>518</v>
      </c>
      <c r="DF203" s="53"/>
      <c r="DG203" s="130" t="s">
        <v>518</v>
      </c>
      <c r="DH203" s="130" t="s">
        <v>518</v>
      </c>
      <c r="DI203" s="53"/>
      <c r="DJ203" s="130" t="s">
        <v>518</v>
      </c>
      <c r="DK203" s="130" t="s">
        <v>518</v>
      </c>
      <c r="DL203" s="53"/>
      <c r="DM203" s="130" t="s">
        <v>518</v>
      </c>
      <c r="DN203" s="130" t="s">
        <v>518</v>
      </c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</row>
    <row r="204" spans="1:146" s="120" customFormat="1">
      <c r="A204" s="130" t="s">
        <v>122</v>
      </c>
      <c r="B204" s="131">
        <v>6041</v>
      </c>
      <c r="C204" s="130" t="s">
        <v>330</v>
      </c>
      <c r="D204" s="130" t="s">
        <v>234</v>
      </c>
      <c r="E204" s="130" t="s">
        <v>334</v>
      </c>
      <c r="F204" s="132">
        <v>1</v>
      </c>
      <c r="G204" s="130" t="s">
        <v>177</v>
      </c>
      <c r="H204" s="131">
        <v>300</v>
      </c>
      <c r="I204" s="131">
        <v>2500</v>
      </c>
      <c r="J204" s="119"/>
      <c r="K204" s="122"/>
      <c r="M204" s="122"/>
      <c r="N204" s="122"/>
      <c r="P204" s="122"/>
      <c r="Q204" s="122"/>
      <c r="S204" s="122"/>
      <c r="T204" s="122"/>
      <c r="V204" s="122"/>
      <c r="W204" s="122"/>
      <c r="Y204" s="122"/>
      <c r="Z204" s="122"/>
      <c r="AB204" s="122"/>
      <c r="AC204" s="122"/>
      <c r="AE204" s="122"/>
      <c r="AF204" s="122"/>
      <c r="AH204" s="122"/>
      <c r="AJ204" s="124"/>
      <c r="AK204" s="122"/>
      <c r="AL204" s="66">
        <v>4.0111111111111097E-2</v>
      </c>
      <c r="AM204" s="121"/>
      <c r="AN204" s="122"/>
      <c r="AO204" s="122"/>
      <c r="AQ204" s="122"/>
      <c r="AT204" s="122"/>
      <c r="AV204" s="122"/>
      <c r="AW204" s="122"/>
      <c r="AY204" s="122"/>
      <c r="AZ204" s="122"/>
      <c r="BA204" s="122"/>
      <c r="BB204" s="122"/>
      <c r="BC204" s="122"/>
      <c r="BE204" s="122"/>
      <c r="BH204" s="122"/>
      <c r="BJ204" s="122"/>
      <c r="BK204" s="122"/>
      <c r="BM204" s="122"/>
      <c r="BN204" s="122"/>
      <c r="BP204" s="122"/>
      <c r="BZ204" s="122"/>
      <c r="CA204" s="122"/>
      <c r="CB204" s="122"/>
      <c r="CF204" s="130" t="s">
        <v>152</v>
      </c>
      <c r="CG204" s="130" t="s">
        <v>178</v>
      </c>
      <c r="CH204" s="133">
        <v>38412</v>
      </c>
      <c r="CI204" s="130" t="s">
        <v>132</v>
      </c>
      <c r="CJ204" s="130" t="s">
        <v>335</v>
      </c>
      <c r="CK204" s="133">
        <v>38412</v>
      </c>
      <c r="CL204" s="130" t="s">
        <v>130</v>
      </c>
      <c r="CM204" s="130" t="s">
        <v>336</v>
      </c>
      <c r="CN204" s="133">
        <v>38412</v>
      </c>
      <c r="CO204" s="130" t="s">
        <v>518</v>
      </c>
      <c r="CP204" s="130" t="s">
        <v>518</v>
      </c>
      <c r="CQ204" s="136"/>
      <c r="CR204" s="130" t="s">
        <v>518</v>
      </c>
      <c r="CS204" s="130" t="s">
        <v>518</v>
      </c>
      <c r="CT204" s="53"/>
      <c r="CU204" s="130" t="s">
        <v>518</v>
      </c>
      <c r="CV204" s="130" t="s">
        <v>518</v>
      </c>
      <c r="CW204" s="53"/>
      <c r="CX204" s="130" t="s">
        <v>518</v>
      </c>
      <c r="CY204" s="130" t="s">
        <v>518</v>
      </c>
      <c r="CZ204" s="53"/>
      <c r="DA204" s="130" t="s">
        <v>518</v>
      </c>
      <c r="DB204" s="130" t="s">
        <v>518</v>
      </c>
      <c r="DC204" s="53"/>
      <c r="DD204" s="130" t="s">
        <v>518</v>
      </c>
      <c r="DE204" s="130" t="s">
        <v>518</v>
      </c>
      <c r="DF204" s="53"/>
      <c r="DG204" s="130" t="s">
        <v>518</v>
      </c>
      <c r="DH204" s="130" t="s">
        <v>518</v>
      </c>
      <c r="DI204" s="53"/>
      <c r="DJ204" s="130" t="s">
        <v>518</v>
      </c>
      <c r="DK204" s="130" t="s">
        <v>518</v>
      </c>
      <c r="DL204" s="53"/>
      <c r="DM204" s="130" t="s">
        <v>518</v>
      </c>
      <c r="DN204" s="130" t="s">
        <v>518</v>
      </c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</row>
    <row r="205" spans="1:146" s="120" customFormat="1">
      <c r="A205" s="57" t="s">
        <v>122</v>
      </c>
      <c r="B205" s="57">
        <v>6041</v>
      </c>
      <c r="C205" s="57" t="s">
        <v>330</v>
      </c>
      <c r="D205" s="57" t="s">
        <v>234</v>
      </c>
      <c r="E205" s="57" t="s">
        <v>337</v>
      </c>
      <c r="F205" s="58">
        <v>1</v>
      </c>
      <c r="G205" s="57" t="s">
        <v>177</v>
      </c>
      <c r="H205" s="59">
        <v>300</v>
      </c>
      <c r="I205" s="59">
        <v>2800</v>
      </c>
      <c r="J205" s="48">
        <v>2593</v>
      </c>
      <c r="K205" s="48">
        <v>299.8</v>
      </c>
      <c r="L205" s="49">
        <v>0.99933333333333296</v>
      </c>
      <c r="M205" s="3" t="s">
        <v>142</v>
      </c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64">
        <v>5.3838005244626098E-2</v>
      </c>
      <c r="AM205" s="63"/>
      <c r="AN205" s="50" t="s">
        <v>128</v>
      </c>
      <c r="AO205" s="50"/>
      <c r="AP205" s="50"/>
      <c r="AQ205" s="50"/>
      <c r="AR205" s="50"/>
      <c r="AS205" s="50"/>
      <c r="AT205" s="50"/>
      <c r="AU205" s="50">
        <v>1.4066666666666701E-5</v>
      </c>
      <c r="AV205" s="50" t="s">
        <v>128</v>
      </c>
      <c r="AW205" s="50"/>
      <c r="AX205" s="50"/>
      <c r="AY205" s="50"/>
      <c r="AZ205" s="50"/>
      <c r="BA205" s="50"/>
      <c r="BB205" s="50"/>
      <c r="BC205" s="50">
        <v>1.5766666666666701E-6</v>
      </c>
      <c r="BD205" s="50"/>
      <c r="BE205" s="50" t="s">
        <v>128</v>
      </c>
      <c r="BF205" s="50"/>
      <c r="BG205" s="50"/>
      <c r="BH205" s="50"/>
      <c r="BI205" s="50">
        <v>1.4E-3</v>
      </c>
      <c r="BJ205" s="50" t="s">
        <v>128</v>
      </c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>
        <v>1.7838326968245801E-4</v>
      </c>
      <c r="CD205" s="50">
        <v>1.5374995625732899E-3</v>
      </c>
      <c r="CE205" s="50" t="s">
        <v>128</v>
      </c>
      <c r="CF205" s="57" t="s">
        <v>152</v>
      </c>
      <c r="CG205" s="60" t="s">
        <v>178</v>
      </c>
      <c r="CH205" s="61">
        <v>39904</v>
      </c>
      <c r="CI205" s="60" t="s">
        <v>132</v>
      </c>
      <c r="CJ205" s="60" t="s">
        <v>335</v>
      </c>
      <c r="CK205" s="61">
        <v>39904</v>
      </c>
      <c r="CL205" s="60" t="s">
        <v>130</v>
      </c>
      <c r="CM205" s="60" t="s">
        <v>336</v>
      </c>
      <c r="CN205" s="61">
        <v>39904</v>
      </c>
      <c r="CO205" s="60"/>
      <c r="CP205" s="60"/>
      <c r="CQ205" s="60"/>
      <c r="CR205" s="60"/>
      <c r="CS205" s="60"/>
      <c r="CT205" s="51"/>
      <c r="CU205" s="60"/>
      <c r="CV205" s="60"/>
      <c r="CW205" s="51"/>
      <c r="CX205" s="60"/>
      <c r="CY205" s="60"/>
      <c r="CZ205" s="51"/>
      <c r="DA205" s="60"/>
      <c r="DB205" s="60"/>
      <c r="DC205" s="51"/>
      <c r="DD205" s="60"/>
      <c r="DE205" s="60"/>
      <c r="DF205" s="51"/>
      <c r="DG205" s="60"/>
      <c r="DH205" s="60"/>
      <c r="DI205" s="51"/>
      <c r="DJ205" s="60"/>
      <c r="DK205" s="60"/>
      <c r="DL205" s="51"/>
      <c r="DM205" s="60"/>
      <c r="DN205" s="60"/>
      <c r="DO205" s="51"/>
      <c r="DP205" s="51"/>
      <c r="DQ205" s="51"/>
      <c r="DR205" s="51"/>
      <c r="DS205" s="51"/>
      <c r="DT205" s="51"/>
      <c r="DU205" s="51"/>
      <c r="DV205" s="51"/>
      <c r="DW205" s="51"/>
      <c r="DX205" s="51"/>
      <c r="DY205" s="51"/>
      <c r="DZ205" s="51"/>
      <c r="EA205" s="51"/>
      <c r="EB205" s="51"/>
      <c r="EC205" s="51"/>
      <c r="ED205" s="51"/>
      <c r="EE205" s="51"/>
      <c r="EF205" s="51"/>
      <c r="EG205" s="51"/>
      <c r="EH205" s="51"/>
      <c r="EI205" s="51"/>
      <c r="EJ205" s="51"/>
      <c r="EK205" s="51"/>
      <c r="EL205" s="51"/>
      <c r="EM205" s="51"/>
      <c r="EN205" s="51"/>
      <c r="EO205" s="51"/>
      <c r="EP205" s="51"/>
    </row>
    <row r="206" spans="1:146" s="120" customFormat="1">
      <c r="A206" s="130" t="s">
        <v>122</v>
      </c>
      <c r="B206" s="131">
        <v>2709</v>
      </c>
      <c r="C206" s="130" t="s">
        <v>533</v>
      </c>
      <c r="D206" s="130" t="s">
        <v>261</v>
      </c>
      <c r="E206" s="130" t="s">
        <v>535</v>
      </c>
      <c r="F206" s="132">
        <v>1</v>
      </c>
      <c r="G206" s="130" t="s">
        <v>126</v>
      </c>
      <c r="H206" s="131">
        <v>260</v>
      </c>
      <c r="I206" s="131">
        <v>2412</v>
      </c>
      <c r="J206" s="119"/>
      <c r="N206" s="122"/>
      <c r="P206" s="122"/>
      <c r="Q206" s="122"/>
      <c r="S206" s="122"/>
      <c r="T206" s="122"/>
      <c r="V206" s="122"/>
      <c r="Z206" s="122"/>
      <c r="AB206" s="122"/>
      <c r="AC206" s="122"/>
      <c r="AE206" s="122"/>
      <c r="AF206" s="122"/>
      <c r="AH206" s="122"/>
      <c r="AJ206" s="124"/>
      <c r="AK206" s="122"/>
      <c r="AL206" s="66">
        <v>0.04</v>
      </c>
      <c r="AM206" s="121"/>
      <c r="AN206" s="122"/>
      <c r="AO206" s="122"/>
      <c r="AQ206" s="122"/>
      <c r="AT206" s="122"/>
      <c r="AV206" s="122"/>
      <c r="AW206" s="122"/>
      <c r="AY206" s="122"/>
      <c r="AZ206" s="122"/>
      <c r="BA206" s="122"/>
      <c r="BB206" s="122"/>
      <c r="BC206" s="122"/>
      <c r="BE206" s="122"/>
      <c r="BF206" s="122"/>
      <c r="BG206" s="122"/>
      <c r="BH206" s="122"/>
      <c r="BJ206" s="122"/>
      <c r="BK206" s="122"/>
      <c r="BM206" s="122"/>
      <c r="BN206" s="122"/>
      <c r="BP206" s="122"/>
      <c r="BZ206" s="122"/>
      <c r="CA206" s="122"/>
      <c r="CB206" s="122"/>
      <c r="CF206" s="130" t="s">
        <v>152</v>
      </c>
      <c r="CG206" s="130" t="s">
        <v>178</v>
      </c>
      <c r="CH206" s="133">
        <v>39160</v>
      </c>
      <c r="CI206" s="130" t="s">
        <v>130</v>
      </c>
      <c r="CJ206" s="130" t="s">
        <v>138</v>
      </c>
      <c r="CK206" s="133">
        <v>27729</v>
      </c>
      <c r="CL206" s="130" t="s">
        <v>518</v>
      </c>
      <c r="CM206" s="130" t="s">
        <v>518</v>
      </c>
      <c r="CN206" s="53"/>
      <c r="CO206" s="130" t="s">
        <v>518</v>
      </c>
      <c r="CP206" s="130" t="s">
        <v>518</v>
      </c>
      <c r="CQ206" s="53"/>
      <c r="CR206" s="130" t="s">
        <v>518</v>
      </c>
      <c r="CS206" s="130" t="s">
        <v>518</v>
      </c>
      <c r="CT206" s="53"/>
      <c r="CU206" s="130" t="s">
        <v>518</v>
      </c>
      <c r="CV206" s="130" t="s">
        <v>518</v>
      </c>
      <c r="CW206" s="53"/>
      <c r="CX206" s="130" t="s">
        <v>518</v>
      </c>
      <c r="CY206" s="130" t="s">
        <v>518</v>
      </c>
      <c r="CZ206" s="53"/>
      <c r="DA206" s="130" t="s">
        <v>518</v>
      </c>
      <c r="DB206" s="130" t="s">
        <v>518</v>
      </c>
      <c r="DC206" s="53"/>
      <c r="DD206" s="130" t="s">
        <v>518</v>
      </c>
      <c r="DE206" s="130" t="s">
        <v>518</v>
      </c>
      <c r="DF206" s="53"/>
      <c r="DG206" s="130" t="s">
        <v>518</v>
      </c>
      <c r="DH206" s="130" t="s">
        <v>518</v>
      </c>
      <c r="DI206" s="53"/>
      <c r="DJ206" s="130" t="s">
        <v>518</v>
      </c>
      <c r="DK206" s="130" t="s">
        <v>518</v>
      </c>
      <c r="DL206" s="53"/>
      <c r="DM206" s="130" t="s">
        <v>518</v>
      </c>
      <c r="DN206" s="130" t="s">
        <v>518</v>
      </c>
      <c r="DO206" s="53"/>
      <c r="DP206" s="53"/>
      <c r="DQ206" s="53"/>
      <c r="DR206" s="53"/>
      <c r="DS206" s="53"/>
      <c r="DT206" s="53"/>
      <c r="DU206" s="53"/>
      <c r="DV206" s="53"/>
      <c r="DW206" s="53"/>
      <c r="DX206" s="53"/>
      <c r="DY206" s="53"/>
      <c r="DZ206" s="53"/>
      <c r="EA206" s="53"/>
      <c r="EB206" s="53"/>
      <c r="EC206" s="53"/>
      <c r="ED206" s="53"/>
      <c r="EE206" s="53"/>
      <c r="EF206" s="53"/>
      <c r="EG206" s="53"/>
      <c r="EH206" s="53"/>
      <c r="EI206" s="53"/>
      <c r="EJ206" s="53"/>
      <c r="EK206" s="53"/>
      <c r="EL206" s="53"/>
      <c r="EM206" s="53"/>
      <c r="EN206" s="53"/>
      <c r="EO206" s="53"/>
      <c r="EP206" s="53"/>
    </row>
    <row r="207" spans="1:146" s="120" customFormat="1">
      <c r="A207" s="130" t="s">
        <v>122</v>
      </c>
      <c r="B207" s="131">
        <v>55749</v>
      </c>
      <c r="C207" s="130" t="s">
        <v>480</v>
      </c>
      <c r="D207" s="130" t="s">
        <v>342</v>
      </c>
      <c r="E207" s="130" t="s">
        <v>481</v>
      </c>
      <c r="F207" s="132">
        <v>1</v>
      </c>
      <c r="G207" s="130" t="s">
        <v>126</v>
      </c>
      <c r="H207" s="131">
        <v>119</v>
      </c>
      <c r="I207" s="131">
        <v>1304</v>
      </c>
      <c r="J207" s="119"/>
      <c r="AJ207" s="124"/>
      <c r="AK207" s="122"/>
      <c r="AL207" s="66">
        <v>1E-3</v>
      </c>
      <c r="AM207" s="121"/>
      <c r="CF207" s="130" t="s">
        <v>152</v>
      </c>
      <c r="CG207" s="130" t="s">
        <v>153</v>
      </c>
      <c r="CH207" s="133">
        <v>38808</v>
      </c>
      <c r="CI207" s="130" t="s">
        <v>170</v>
      </c>
      <c r="CJ207" s="130" t="s">
        <v>185</v>
      </c>
      <c r="CK207" s="133">
        <v>40179</v>
      </c>
      <c r="CL207" s="130" t="s">
        <v>132</v>
      </c>
      <c r="CM207" s="130" t="s">
        <v>482</v>
      </c>
      <c r="CN207" s="133">
        <v>38808</v>
      </c>
      <c r="CO207" s="130" t="s">
        <v>130</v>
      </c>
      <c r="CP207" s="130" t="s">
        <v>186</v>
      </c>
      <c r="CQ207" s="133">
        <v>38808</v>
      </c>
      <c r="CR207" s="130" t="s">
        <v>518</v>
      </c>
      <c r="CS207" s="130" t="s">
        <v>518</v>
      </c>
      <c r="CT207" s="53"/>
      <c r="CU207" s="130" t="s">
        <v>518</v>
      </c>
      <c r="CV207" s="130" t="s">
        <v>518</v>
      </c>
      <c r="CW207" s="53"/>
      <c r="CX207" s="130" t="s">
        <v>518</v>
      </c>
      <c r="CY207" s="130" t="s">
        <v>518</v>
      </c>
      <c r="CZ207" s="53"/>
      <c r="DA207" s="130" t="s">
        <v>518</v>
      </c>
      <c r="DB207" s="130" t="s">
        <v>518</v>
      </c>
      <c r="DC207" s="53"/>
      <c r="DD207" s="130" t="s">
        <v>518</v>
      </c>
      <c r="DE207" s="130" t="s">
        <v>518</v>
      </c>
      <c r="DF207" s="53"/>
      <c r="DG207" s="130" t="s">
        <v>518</v>
      </c>
      <c r="DH207" s="130" t="s">
        <v>518</v>
      </c>
      <c r="DI207" s="53"/>
      <c r="DJ207" s="130" t="s">
        <v>518</v>
      </c>
      <c r="DK207" s="130" t="s">
        <v>518</v>
      </c>
      <c r="DL207" s="53"/>
      <c r="DM207" s="130" t="s">
        <v>518</v>
      </c>
      <c r="DN207" s="130" t="s">
        <v>518</v>
      </c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  <c r="ED207" s="53"/>
      <c r="EE207" s="53"/>
      <c r="EF207" s="53"/>
      <c r="EG207" s="53"/>
      <c r="EH207" s="53"/>
      <c r="EI207" s="53"/>
      <c r="EJ207" s="53"/>
      <c r="EK207" s="53"/>
      <c r="EL207" s="53"/>
      <c r="EM207" s="53"/>
      <c r="EN207" s="53"/>
      <c r="EO207" s="53"/>
      <c r="EP207" s="53"/>
    </row>
    <row r="208" spans="1:146" s="120" customFormat="1">
      <c r="A208" s="130" t="s">
        <v>122</v>
      </c>
      <c r="B208" s="131">
        <v>3179</v>
      </c>
      <c r="C208" s="130" t="s">
        <v>291</v>
      </c>
      <c r="D208" s="130" t="s">
        <v>277</v>
      </c>
      <c r="E208" s="130" t="s">
        <v>125</v>
      </c>
      <c r="F208" s="132">
        <v>1</v>
      </c>
      <c r="G208" s="130" t="s">
        <v>126</v>
      </c>
      <c r="H208" s="131">
        <v>590</v>
      </c>
      <c r="I208" s="131">
        <v>5700</v>
      </c>
      <c r="J208" s="119"/>
      <c r="K208" s="122"/>
      <c r="M208" s="122"/>
      <c r="N208" s="122"/>
      <c r="P208" s="122"/>
      <c r="Q208" s="122"/>
      <c r="S208" s="122"/>
      <c r="T208" s="122"/>
      <c r="V208" s="122"/>
      <c r="W208" s="122"/>
      <c r="Y208" s="122"/>
      <c r="Z208" s="122"/>
      <c r="AB208" s="122"/>
      <c r="AC208" s="122"/>
      <c r="AE208" s="122"/>
      <c r="AF208" s="122"/>
      <c r="AH208" s="122"/>
      <c r="AJ208" s="124"/>
      <c r="AK208" s="122"/>
      <c r="AL208" s="66">
        <v>3.0999999999999999E-3</v>
      </c>
      <c r="AM208" s="121"/>
      <c r="AN208" s="122"/>
      <c r="AO208" s="122"/>
      <c r="AQ208" s="122"/>
      <c r="AR208" s="122"/>
      <c r="AS208" s="122"/>
      <c r="AT208" s="122"/>
      <c r="AV208" s="122"/>
      <c r="AW208" s="122"/>
      <c r="AY208" s="122"/>
      <c r="AZ208" s="122"/>
      <c r="BB208" s="122"/>
      <c r="BC208" s="122"/>
      <c r="BE208" s="122"/>
      <c r="BF208" s="122"/>
      <c r="BG208" s="122"/>
      <c r="BH208" s="122"/>
      <c r="BJ208" s="122"/>
      <c r="BK208" s="122"/>
      <c r="BM208" s="122"/>
      <c r="BN208" s="122"/>
      <c r="BP208" s="122"/>
      <c r="BZ208" s="122"/>
      <c r="CA208" s="122"/>
      <c r="CB208" s="122"/>
      <c r="CF208" s="130" t="s">
        <v>130</v>
      </c>
      <c r="CG208" s="130" t="s">
        <v>292</v>
      </c>
      <c r="CH208" s="133">
        <v>25204</v>
      </c>
      <c r="CI208" s="130" t="s">
        <v>132</v>
      </c>
      <c r="CJ208" s="130" t="s">
        <v>293</v>
      </c>
      <c r="CK208" s="123">
        <v>39965</v>
      </c>
      <c r="CL208" s="130" t="s">
        <v>518</v>
      </c>
      <c r="CM208" s="130" t="s">
        <v>518</v>
      </c>
      <c r="CN208" s="53"/>
      <c r="CO208" s="130" t="s">
        <v>518</v>
      </c>
      <c r="CP208" s="130" t="s">
        <v>518</v>
      </c>
      <c r="CQ208" s="53"/>
      <c r="CR208" s="130" t="s">
        <v>518</v>
      </c>
      <c r="CS208" s="130" t="s">
        <v>518</v>
      </c>
      <c r="CT208" s="53"/>
      <c r="CU208" s="130" t="s">
        <v>518</v>
      </c>
      <c r="CV208" s="130" t="s">
        <v>518</v>
      </c>
      <c r="CW208" s="53"/>
      <c r="CX208" s="130" t="s">
        <v>518</v>
      </c>
      <c r="CY208" s="130" t="s">
        <v>518</v>
      </c>
      <c r="CZ208" s="53"/>
      <c r="DA208" s="130" t="s">
        <v>518</v>
      </c>
      <c r="DB208" s="130" t="s">
        <v>518</v>
      </c>
      <c r="DC208" s="53"/>
      <c r="DD208" s="130" t="s">
        <v>518</v>
      </c>
      <c r="DE208" s="130" t="s">
        <v>518</v>
      </c>
      <c r="DF208" s="53"/>
      <c r="DG208" s="130" t="s">
        <v>518</v>
      </c>
      <c r="DH208" s="130" t="s">
        <v>518</v>
      </c>
      <c r="DI208" s="53"/>
      <c r="DJ208" s="130" t="s">
        <v>518</v>
      </c>
      <c r="DK208" s="130" t="s">
        <v>518</v>
      </c>
      <c r="DL208" s="53"/>
      <c r="DM208" s="130" t="s">
        <v>518</v>
      </c>
      <c r="DN208" s="130" t="s">
        <v>518</v>
      </c>
      <c r="DO208" s="53"/>
      <c r="DP208" s="53"/>
      <c r="DQ208" s="53"/>
      <c r="DR208" s="53"/>
      <c r="DS208" s="53"/>
      <c r="DT208" s="53"/>
      <c r="DU208" s="53"/>
      <c r="DV208" s="53"/>
      <c r="DW208" s="53"/>
      <c r="DX208" s="53"/>
      <c r="DY208" s="53"/>
      <c r="DZ208" s="53"/>
      <c r="EA208" s="53"/>
      <c r="EB208" s="53"/>
      <c r="EC208" s="53"/>
      <c r="ED208" s="53"/>
      <c r="EE208" s="53"/>
      <c r="EF208" s="53"/>
      <c r="EG208" s="53"/>
      <c r="EH208" s="53"/>
      <c r="EI208" s="53"/>
      <c r="EJ208" s="53"/>
      <c r="EK208" s="53"/>
      <c r="EL208" s="53"/>
      <c r="EM208" s="53"/>
      <c r="EN208" s="53"/>
      <c r="EO208" s="53"/>
      <c r="EP208" s="53"/>
    </row>
    <row r="209" spans="1:146" s="120" customFormat="1">
      <c r="A209" s="130" t="s">
        <v>122</v>
      </c>
      <c r="B209" s="131">
        <v>2079</v>
      </c>
      <c r="C209" s="130" t="s">
        <v>246</v>
      </c>
      <c r="D209" s="130" t="s">
        <v>247</v>
      </c>
      <c r="E209" s="130" t="s">
        <v>248</v>
      </c>
      <c r="F209" s="132">
        <v>1</v>
      </c>
      <c r="G209" s="130" t="s">
        <v>126</v>
      </c>
      <c r="H209" s="131">
        <v>594</v>
      </c>
      <c r="I209" s="131">
        <v>6600</v>
      </c>
      <c r="J209" s="119"/>
      <c r="K209" s="122"/>
      <c r="M209" s="122"/>
      <c r="N209" s="122"/>
      <c r="P209" s="122"/>
      <c r="Q209" s="122"/>
      <c r="S209" s="122"/>
      <c r="T209" s="122"/>
      <c r="V209" s="122"/>
      <c r="W209" s="122"/>
      <c r="Y209" s="122"/>
      <c r="Z209" s="122"/>
      <c r="AB209" s="122"/>
      <c r="AC209" s="122"/>
      <c r="AE209" s="122"/>
      <c r="AF209" s="122"/>
      <c r="AH209" s="122"/>
      <c r="AJ209" s="121"/>
      <c r="AK209" s="122"/>
      <c r="AL209" s="66">
        <v>5.8000000000000003E-2</v>
      </c>
      <c r="AM209" s="121"/>
      <c r="AN209" s="122"/>
      <c r="AO209" s="122"/>
      <c r="AQ209" s="122"/>
      <c r="AR209" s="122"/>
      <c r="AS209" s="122"/>
      <c r="AT209" s="122"/>
      <c r="AV209" s="122"/>
      <c r="AW209" s="122"/>
      <c r="AY209" s="122"/>
      <c r="AZ209" s="122"/>
      <c r="BB209" s="122"/>
      <c r="BC209" s="122"/>
      <c r="BE209" s="122"/>
      <c r="BF209" s="122"/>
      <c r="BG209" s="122"/>
      <c r="BH209" s="122"/>
      <c r="BJ209" s="122"/>
      <c r="BK209" s="122"/>
      <c r="BM209" s="122"/>
      <c r="BN209" s="122"/>
      <c r="BP209" s="122"/>
      <c r="BZ209" s="122"/>
      <c r="CB209" s="122"/>
      <c r="CF209" s="130" t="s">
        <v>152</v>
      </c>
      <c r="CG209" s="130" t="s">
        <v>153</v>
      </c>
      <c r="CH209" s="133">
        <v>37012</v>
      </c>
      <c r="CI209" s="130" t="s">
        <v>132</v>
      </c>
      <c r="CJ209" s="130" t="s">
        <v>159</v>
      </c>
      <c r="CK209" s="123">
        <v>37012</v>
      </c>
      <c r="CL209" s="130" t="s">
        <v>130</v>
      </c>
      <c r="CM209" s="130" t="s">
        <v>186</v>
      </c>
      <c r="CN209" s="123">
        <v>37012</v>
      </c>
      <c r="CO209" s="130" t="s">
        <v>518</v>
      </c>
      <c r="CP209" s="130" t="s">
        <v>518</v>
      </c>
      <c r="CQ209" s="53"/>
      <c r="CR209" s="130" t="s">
        <v>518</v>
      </c>
      <c r="CS209" s="130" t="s">
        <v>518</v>
      </c>
      <c r="CT209" s="53"/>
      <c r="CU209" s="130" t="s">
        <v>518</v>
      </c>
      <c r="CV209" s="130" t="s">
        <v>518</v>
      </c>
      <c r="CW209" s="53"/>
      <c r="CX209" s="130" t="s">
        <v>518</v>
      </c>
      <c r="CY209" s="130" t="s">
        <v>518</v>
      </c>
      <c r="CZ209" s="53"/>
      <c r="DA209" s="130" t="s">
        <v>518</v>
      </c>
      <c r="DB209" s="130" t="s">
        <v>518</v>
      </c>
      <c r="DC209" s="53"/>
      <c r="DD209" s="130" t="s">
        <v>518</v>
      </c>
      <c r="DE209" s="130" t="s">
        <v>518</v>
      </c>
      <c r="DF209" s="53"/>
      <c r="DG209" s="130" t="s">
        <v>518</v>
      </c>
      <c r="DH209" s="130" t="s">
        <v>518</v>
      </c>
      <c r="DI209" s="53"/>
      <c r="DJ209" s="130" t="s">
        <v>518</v>
      </c>
      <c r="DK209" s="130" t="s">
        <v>518</v>
      </c>
      <c r="DL209" s="53"/>
      <c r="DM209" s="130" t="s">
        <v>518</v>
      </c>
      <c r="DN209" s="130" t="s">
        <v>518</v>
      </c>
      <c r="DO209" s="53"/>
      <c r="DP209" s="53"/>
      <c r="DQ209" s="53"/>
      <c r="DR209" s="53"/>
      <c r="DS209" s="53"/>
      <c r="DT209" s="53"/>
      <c r="DU209" s="53"/>
      <c r="DV209" s="53"/>
      <c r="DW209" s="53"/>
      <c r="DX209" s="53"/>
      <c r="DY209" s="53"/>
      <c r="DZ209" s="53"/>
      <c r="EA209" s="53"/>
      <c r="EB209" s="53"/>
      <c r="EC209" s="53"/>
      <c r="ED209" s="53"/>
      <c r="EE209" s="53"/>
      <c r="EF209" s="53"/>
      <c r="EG209" s="53"/>
      <c r="EH209" s="53"/>
      <c r="EI209" s="53"/>
      <c r="EJ209" s="53"/>
      <c r="EK209" s="53"/>
      <c r="EL209" s="53"/>
      <c r="EM209" s="53"/>
      <c r="EN209" s="53"/>
      <c r="EO209" s="53"/>
      <c r="EP209" s="53"/>
    </row>
    <row r="210" spans="1:146" s="120" customFormat="1">
      <c r="A210" s="130" t="s">
        <v>122</v>
      </c>
      <c r="B210" s="131">
        <v>6641</v>
      </c>
      <c r="C210" s="130" t="s">
        <v>552</v>
      </c>
      <c r="D210" s="130" t="s">
        <v>547</v>
      </c>
      <c r="E210" s="130" t="s">
        <v>125</v>
      </c>
      <c r="F210" s="132">
        <v>1</v>
      </c>
      <c r="G210" s="130" t="s">
        <v>126</v>
      </c>
      <c r="H210" s="131">
        <v>853</v>
      </c>
      <c r="I210" s="131">
        <v>8700</v>
      </c>
      <c r="J210" s="119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J210" s="124"/>
      <c r="AK210" s="122"/>
      <c r="AL210" s="66">
        <v>2E-3</v>
      </c>
      <c r="AM210" s="124"/>
      <c r="AN210" s="122"/>
      <c r="AO210" s="122"/>
      <c r="AP210" s="122"/>
      <c r="AQ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H210" s="122"/>
      <c r="BI210" s="122"/>
      <c r="BJ210" s="122"/>
      <c r="BK210" s="122"/>
      <c r="BL210" s="122"/>
      <c r="BM210" s="122"/>
      <c r="BN210" s="122"/>
      <c r="BO210" s="122"/>
      <c r="BP210" s="122"/>
      <c r="BW210" s="122"/>
      <c r="BX210" s="122"/>
      <c r="BY210" s="122"/>
      <c r="CF210" s="130" t="s">
        <v>130</v>
      </c>
      <c r="CG210" s="130" t="s">
        <v>292</v>
      </c>
      <c r="CH210" s="136"/>
      <c r="CI210" s="130" t="s">
        <v>518</v>
      </c>
      <c r="CJ210" s="130" t="s">
        <v>518</v>
      </c>
      <c r="CK210" s="53"/>
      <c r="CL210" s="130" t="s">
        <v>518</v>
      </c>
      <c r="CM210" s="130" t="s">
        <v>518</v>
      </c>
      <c r="CN210" s="53"/>
      <c r="CO210" s="130" t="s">
        <v>518</v>
      </c>
      <c r="CP210" s="130" t="s">
        <v>518</v>
      </c>
      <c r="CQ210" s="53"/>
      <c r="CR210" s="130" t="s">
        <v>518</v>
      </c>
      <c r="CS210" s="130" t="s">
        <v>518</v>
      </c>
      <c r="CT210" s="53"/>
      <c r="CU210" s="130" t="s">
        <v>518</v>
      </c>
      <c r="CV210" s="130" t="s">
        <v>518</v>
      </c>
      <c r="CW210" s="53"/>
      <c r="CX210" s="130" t="s">
        <v>518</v>
      </c>
      <c r="CY210" s="130" t="s">
        <v>518</v>
      </c>
      <c r="CZ210" s="53"/>
      <c r="DA210" s="130" t="s">
        <v>518</v>
      </c>
      <c r="DB210" s="130" t="s">
        <v>518</v>
      </c>
      <c r="DC210" s="53"/>
      <c r="DD210" s="130" t="s">
        <v>518</v>
      </c>
      <c r="DE210" s="130" t="s">
        <v>518</v>
      </c>
      <c r="DF210" s="53"/>
      <c r="DG210" s="130" t="s">
        <v>518</v>
      </c>
      <c r="DH210" s="130" t="s">
        <v>518</v>
      </c>
      <c r="DI210" s="53"/>
      <c r="DJ210" s="130" t="s">
        <v>518</v>
      </c>
      <c r="DK210" s="130" t="s">
        <v>518</v>
      </c>
      <c r="DL210" s="53"/>
      <c r="DM210" s="130" t="s">
        <v>518</v>
      </c>
      <c r="DN210" s="130" t="s">
        <v>518</v>
      </c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</row>
    <row r="211" spans="1:146" s="120" customFormat="1">
      <c r="A211" s="130" t="s">
        <v>122</v>
      </c>
      <c r="B211" s="131">
        <v>6641</v>
      </c>
      <c r="C211" s="130" t="s">
        <v>552</v>
      </c>
      <c r="D211" s="130" t="s">
        <v>547</v>
      </c>
      <c r="E211" s="130" t="s">
        <v>189</v>
      </c>
      <c r="F211" s="132">
        <v>1</v>
      </c>
      <c r="G211" s="130" t="s">
        <v>126</v>
      </c>
      <c r="H211" s="131">
        <v>879</v>
      </c>
      <c r="I211" s="131">
        <v>8700</v>
      </c>
      <c r="J211" s="119"/>
      <c r="AJ211" s="124"/>
      <c r="AK211" s="122"/>
      <c r="AL211" s="66">
        <v>4.0000000000000001E-3</v>
      </c>
      <c r="AM211" s="121"/>
      <c r="AZ211" s="122"/>
      <c r="BB211" s="122"/>
      <c r="BF211" s="122"/>
      <c r="BG211" s="122"/>
      <c r="BZ211" s="122"/>
      <c r="CA211" s="122"/>
      <c r="CB211" s="122"/>
      <c r="CF211" s="130" t="s">
        <v>130</v>
      </c>
      <c r="CG211" s="130" t="s">
        <v>292</v>
      </c>
      <c r="CH211" s="53"/>
      <c r="CI211" s="130" t="s">
        <v>518</v>
      </c>
      <c r="CJ211" s="130" t="s">
        <v>518</v>
      </c>
      <c r="CK211" s="53"/>
      <c r="CL211" s="130" t="s">
        <v>518</v>
      </c>
      <c r="CM211" s="130" t="s">
        <v>518</v>
      </c>
      <c r="CN211" s="53"/>
      <c r="CO211" s="130" t="s">
        <v>518</v>
      </c>
      <c r="CP211" s="130" t="s">
        <v>518</v>
      </c>
      <c r="CQ211" s="53"/>
      <c r="CR211" s="130" t="s">
        <v>518</v>
      </c>
      <c r="CS211" s="130" t="s">
        <v>518</v>
      </c>
      <c r="CT211" s="53"/>
      <c r="CU211" s="130" t="s">
        <v>518</v>
      </c>
      <c r="CV211" s="130" t="s">
        <v>518</v>
      </c>
      <c r="CW211" s="53"/>
      <c r="CX211" s="130" t="s">
        <v>518</v>
      </c>
      <c r="CY211" s="130" t="s">
        <v>518</v>
      </c>
      <c r="CZ211" s="53"/>
      <c r="DA211" s="130" t="s">
        <v>518</v>
      </c>
      <c r="DB211" s="130" t="s">
        <v>518</v>
      </c>
      <c r="DC211" s="53"/>
      <c r="DD211" s="130" t="s">
        <v>518</v>
      </c>
      <c r="DE211" s="130" t="s">
        <v>518</v>
      </c>
      <c r="DF211" s="53"/>
      <c r="DG211" s="130" t="s">
        <v>518</v>
      </c>
      <c r="DH211" s="130" t="s">
        <v>518</v>
      </c>
      <c r="DI211" s="53"/>
      <c r="DJ211" s="130" t="s">
        <v>518</v>
      </c>
      <c r="DK211" s="130" t="s">
        <v>518</v>
      </c>
      <c r="DL211" s="53"/>
      <c r="DM211" s="130" t="s">
        <v>518</v>
      </c>
      <c r="DN211" s="130" t="s">
        <v>518</v>
      </c>
      <c r="DO211" s="53"/>
      <c r="DP211" s="53"/>
      <c r="DQ211" s="53"/>
      <c r="DR211" s="53"/>
      <c r="DS211" s="53"/>
      <c r="DT211" s="53"/>
      <c r="DU211" s="53"/>
      <c r="DV211" s="53"/>
      <c r="DW211" s="53"/>
      <c r="DX211" s="53"/>
      <c r="DY211" s="53"/>
      <c r="DZ211" s="53"/>
      <c r="EA211" s="53"/>
      <c r="EB211" s="53"/>
      <c r="EC211" s="53"/>
      <c r="ED211" s="53"/>
      <c r="EE211" s="53"/>
      <c r="EF211" s="53"/>
      <c r="EG211" s="53"/>
      <c r="EH211" s="53"/>
      <c r="EI211" s="53"/>
      <c r="EJ211" s="53"/>
      <c r="EK211" s="53"/>
      <c r="EL211" s="53"/>
      <c r="EM211" s="53"/>
      <c r="EN211" s="53"/>
      <c r="EO211" s="53"/>
      <c r="EP211" s="53"/>
    </row>
    <row r="212" spans="1:146" s="120" customFormat="1">
      <c r="A212" s="57" t="s">
        <v>122</v>
      </c>
      <c r="B212" s="57">
        <v>7097</v>
      </c>
      <c r="C212" s="57" t="s">
        <v>372</v>
      </c>
      <c r="D212" s="57" t="s">
        <v>147</v>
      </c>
      <c r="E212" s="57" t="s">
        <v>136</v>
      </c>
      <c r="F212" s="58">
        <v>1</v>
      </c>
      <c r="G212" s="57" t="s">
        <v>126</v>
      </c>
      <c r="H212" s="59">
        <v>580</v>
      </c>
      <c r="I212" s="59">
        <v>6361</v>
      </c>
      <c r="J212" s="48">
        <v>5619.5022459269903</v>
      </c>
      <c r="K212" s="48">
        <v>530.60245768499999</v>
      </c>
      <c r="L212" s="49">
        <v>0.91483182359482795</v>
      </c>
      <c r="M212" s="3" t="s">
        <v>142</v>
      </c>
      <c r="N212" s="50">
        <v>2.0800000000000001E-7</v>
      </c>
      <c r="O212" s="50"/>
      <c r="P212" s="50" t="s">
        <v>129</v>
      </c>
      <c r="Q212" s="50">
        <v>2.6300000000000001E-7</v>
      </c>
      <c r="R212" s="50"/>
      <c r="S212" s="50" t="s">
        <v>129</v>
      </c>
      <c r="T212" s="50">
        <v>2.0800000000000001E-7</v>
      </c>
      <c r="U212" s="50"/>
      <c r="V212" s="50" t="s">
        <v>129</v>
      </c>
      <c r="W212" s="50">
        <v>2.0800000000000001E-7</v>
      </c>
      <c r="X212" s="50"/>
      <c r="Y212" s="50" t="s">
        <v>129</v>
      </c>
      <c r="Z212" s="50">
        <v>2.0800000000000001E-7</v>
      </c>
      <c r="AA212" s="50"/>
      <c r="AB212" s="50" t="s">
        <v>129</v>
      </c>
      <c r="AC212" s="50">
        <v>2.0800000000000001E-7</v>
      </c>
      <c r="AD212" s="50"/>
      <c r="AE212" s="50" t="s">
        <v>129</v>
      </c>
      <c r="AF212" s="50">
        <v>2.05E-7</v>
      </c>
      <c r="AG212" s="50"/>
      <c r="AH212" s="50" t="s">
        <v>129</v>
      </c>
      <c r="AI212" s="50">
        <v>2.0800000000000001E-7</v>
      </c>
      <c r="AJ212" s="50"/>
      <c r="AK212" s="50" t="s">
        <v>129</v>
      </c>
      <c r="AL212" s="64">
        <v>4.4582745592888703E-2</v>
      </c>
      <c r="AM212" s="63"/>
      <c r="AN212" s="50" t="s">
        <v>128</v>
      </c>
      <c r="AO212" s="50">
        <v>2.0800000000000001E-7</v>
      </c>
      <c r="AP212" s="50"/>
      <c r="AQ212" s="50" t="s">
        <v>129</v>
      </c>
      <c r="AR212" s="50">
        <v>2.0800000000000001E-7</v>
      </c>
      <c r="AS212" s="50"/>
      <c r="AT212" s="50" t="s">
        <v>129</v>
      </c>
      <c r="AU212" s="50"/>
      <c r="AV212" s="50"/>
      <c r="AW212" s="50">
        <v>2.1799999999999999E-7</v>
      </c>
      <c r="AX212" s="50"/>
      <c r="AY212" s="50" t="s">
        <v>129</v>
      </c>
      <c r="AZ212" s="50">
        <v>2.0800000000000001E-7</v>
      </c>
      <c r="BA212" s="50"/>
      <c r="BB212" s="50" t="s">
        <v>129</v>
      </c>
      <c r="BC212" s="50">
        <v>6.1589789173007902E-6</v>
      </c>
      <c r="BD212" s="50">
        <v>6.5228487650420403E-5</v>
      </c>
      <c r="BE212" s="50" t="s">
        <v>128</v>
      </c>
      <c r="BF212" s="50">
        <v>2.0800000000000001E-7</v>
      </c>
      <c r="BG212" s="50"/>
      <c r="BH212" s="50" t="s">
        <v>129</v>
      </c>
      <c r="BI212" s="50"/>
      <c r="BJ212" s="50"/>
      <c r="BK212" s="50">
        <v>4.1699999999999999E-7</v>
      </c>
      <c r="BL212" s="50"/>
      <c r="BM212" s="50" t="s">
        <v>129</v>
      </c>
      <c r="BN212" s="50">
        <v>3.3799999999999998E-7</v>
      </c>
      <c r="BO212" s="50"/>
      <c r="BP212" s="50" t="s">
        <v>129</v>
      </c>
      <c r="BQ212" s="50">
        <v>2.0800000000000001E-7</v>
      </c>
      <c r="BR212" s="50"/>
      <c r="BS212" s="50" t="s">
        <v>129</v>
      </c>
      <c r="BT212" s="50"/>
      <c r="BU212" s="50"/>
      <c r="BV212" s="50"/>
      <c r="BW212" s="50"/>
      <c r="BX212" s="50"/>
      <c r="BY212" s="50"/>
      <c r="BZ212" s="50"/>
      <c r="CA212" s="50"/>
      <c r="CB212" s="50"/>
      <c r="CC212" s="50">
        <v>1.4037054035816201E-4</v>
      </c>
      <c r="CD212" s="50">
        <v>1.4866357201703099E-3</v>
      </c>
      <c r="CE212" s="50" t="s">
        <v>128</v>
      </c>
      <c r="CF212" s="57" t="s">
        <v>130</v>
      </c>
      <c r="CG212" s="60" t="s">
        <v>237</v>
      </c>
      <c r="CH212" s="61">
        <v>33786</v>
      </c>
      <c r="CI212" s="60" t="s">
        <v>132</v>
      </c>
      <c r="CJ212" s="60" t="s">
        <v>133</v>
      </c>
      <c r="CK212" s="52">
        <v>33939</v>
      </c>
      <c r="CL212" s="60"/>
      <c r="CM212" s="60"/>
      <c r="CN212" s="51"/>
      <c r="CO212" s="60"/>
      <c r="CP212" s="60"/>
      <c r="CQ212" s="51"/>
      <c r="CR212" s="60"/>
      <c r="CS212" s="60"/>
      <c r="CT212" s="51"/>
      <c r="CU212" s="60"/>
      <c r="CV212" s="60"/>
      <c r="CW212" s="51"/>
      <c r="CX212" s="60"/>
      <c r="CY212" s="60"/>
      <c r="CZ212" s="51"/>
      <c r="DA212" s="60"/>
      <c r="DB212" s="60"/>
      <c r="DC212" s="51"/>
      <c r="DD212" s="60"/>
      <c r="DE212" s="60"/>
      <c r="DF212" s="51"/>
      <c r="DG212" s="60"/>
      <c r="DH212" s="60"/>
      <c r="DI212" s="51"/>
      <c r="DJ212" s="60"/>
      <c r="DK212" s="60"/>
      <c r="DL212" s="51"/>
      <c r="DM212" s="60"/>
      <c r="DN212" s="60"/>
      <c r="DO212" s="51"/>
      <c r="DP212" s="51"/>
      <c r="DQ212" s="51"/>
      <c r="DR212" s="51"/>
      <c r="DS212" s="51"/>
      <c r="DT212" s="51"/>
      <c r="DU212" s="51"/>
      <c r="DV212" s="51"/>
      <c r="DW212" s="51"/>
      <c r="DX212" s="51"/>
      <c r="DY212" s="51"/>
      <c r="DZ212" s="51"/>
      <c r="EA212" s="51"/>
      <c r="EB212" s="51"/>
      <c r="EC212" s="51"/>
      <c r="ED212" s="51"/>
      <c r="EE212" s="51"/>
      <c r="EF212" s="51"/>
      <c r="EG212" s="51"/>
      <c r="EH212" s="51"/>
      <c r="EI212" s="51"/>
      <c r="EJ212" s="51"/>
      <c r="EK212" s="51"/>
      <c r="EL212" s="51"/>
      <c r="EM212" s="51"/>
      <c r="EN212" s="51"/>
      <c r="EO212" s="51"/>
      <c r="EP212" s="51"/>
    </row>
    <row r="213" spans="1:146" s="120" customFormat="1">
      <c r="A213" s="130" t="s">
        <v>122</v>
      </c>
      <c r="B213" s="131">
        <v>2049</v>
      </c>
      <c r="C213" s="130" t="s">
        <v>532</v>
      </c>
      <c r="D213" s="130" t="s">
        <v>476</v>
      </c>
      <c r="E213" s="130" t="s">
        <v>320</v>
      </c>
      <c r="F213" s="132">
        <v>1</v>
      </c>
      <c r="G213" s="130" t="s">
        <v>126</v>
      </c>
      <c r="H213" s="131">
        <v>250</v>
      </c>
      <c r="I213" s="131">
        <v>2226.86</v>
      </c>
      <c r="J213" s="119"/>
      <c r="AJ213" s="121"/>
      <c r="AK213" s="122"/>
      <c r="AL213" s="66">
        <v>5.7000000000000002E-2</v>
      </c>
      <c r="AM213" s="121"/>
      <c r="AZ213" s="122"/>
      <c r="BB213" s="122"/>
      <c r="BF213" s="122"/>
      <c r="BG213" s="122"/>
      <c r="BZ213" s="122"/>
      <c r="CA213" s="122"/>
      <c r="CB213" s="122"/>
      <c r="CF213" s="130" t="s">
        <v>130</v>
      </c>
      <c r="CG213" s="130" t="s">
        <v>138</v>
      </c>
      <c r="CH213" s="133">
        <v>25020</v>
      </c>
      <c r="CI213" s="130" t="s">
        <v>518</v>
      </c>
      <c r="CJ213" s="130" t="s">
        <v>518</v>
      </c>
      <c r="CK213" s="53"/>
      <c r="CL213" s="130" t="s">
        <v>518</v>
      </c>
      <c r="CM213" s="130" t="s">
        <v>518</v>
      </c>
      <c r="CN213" s="53"/>
      <c r="CO213" s="130" t="s">
        <v>518</v>
      </c>
      <c r="CP213" s="130" t="s">
        <v>518</v>
      </c>
      <c r="CQ213" s="53"/>
      <c r="CR213" s="130" t="s">
        <v>518</v>
      </c>
      <c r="CS213" s="130" t="s">
        <v>518</v>
      </c>
      <c r="CT213" s="53"/>
      <c r="CU213" s="130" t="s">
        <v>518</v>
      </c>
      <c r="CV213" s="130" t="s">
        <v>518</v>
      </c>
      <c r="CW213" s="53"/>
      <c r="CX213" s="130" t="s">
        <v>518</v>
      </c>
      <c r="CY213" s="130" t="s">
        <v>518</v>
      </c>
      <c r="CZ213" s="53"/>
      <c r="DA213" s="130" t="s">
        <v>518</v>
      </c>
      <c r="DB213" s="130" t="s">
        <v>518</v>
      </c>
      <c r="DC213" s="53"/>
      <c r="DD213" s="130" t="s">
        <v>518</v>
      </c>
      <c r="DE213" s="130" t="s">
        <v>518</v>
      </c>
      <c r="DF213" s="53"/>
      <c r="DG213" s="130" t="s">
        <v>518</v>
      </c>
      <c r="DH213" s="130" t="s">
        <v>518</v>
      </c>
      <c r="DI213" s="53"/>
      <c r="DJ213" s="130" t="s">
        <v>518</v>
      </c>
      <c r="DK213" s="130" t="s">
        <v>518</v>
      </c>
      <c r="DL213" s="53"/>
      <c r="DM213" s="130" t="s">
        <v>518</v>
      </c>
      <c r="DN213" s="130" t="s">
        <v>518</v>
      </c>
      <c r="DO213" s="53"/>
      <c r="DP213" s="53"/>
      <c r="DQ213" s="53"/>
      <c r="DR213" s="53"/>
      <c r="DS213" s="53"/>
      <c r="DT213" s="53"/>
      <c r="DU213" s="53"/>
      <c r="DV213" s="53"/>
      <c r="DW213" s="53"/>
      <c r="DX213" s="53"/>
      <c r="DY213" s="53"/>
      <c r="DZ213" s="53"/>
      <c r="EA213" s="53"/>
      <c r="EB213" s="53"/>
      <c r="EC213" s="53"/>
      <c r="ED213" s="53"/>
      <c r="EE213" s="53"/>
      <c r="EF213" s="53"/>
      <c r="EG213" s="53"/>
      <c r="EH213" s="53"/>
      <c r="EI213" s="53"/>
      <c r="EJ213" s="53"/>
      <c r="EK213" s="53"/>
      <c r="EL213" s="53"/>
      <c r="EM213" s="53"/>
      <c r="EN213" s="53"/>
      <c r="EO213" s="53"/>
      <c r="EP213" s="53"/>
    </row>
    <row r="214" spans="1:146" s="120" customFormat="1">
      <c r="A214" s="130" t="s">
        <v>122</v>
      </c>
      <c r="B214" s="131">
        <v>6068</v>
      </c>
      <c r="C214" s="130" t="s">
        <v>549</v>
      </c>
      <c r="D214" s="130" t="s">
        <v>231</v>
      </c>
      <c r="E214" s="130" t="s">
        <v>174</v>
      </c>
      <c r="F214" s="132">
        <v>1</v>
      </c>
      <c r="G214" s="130" t="s">
        <v>126</v>
      </c>
      <c r="H214" s="131">
        <v>783</v>
      </c>
      <c r="I214" s="131">
        <v>7815</v>
      </c>
      <c r="J214" s="119"/>
      <c r="AJ214" s="124"/>
      <c r="AK214" s="122"/>
      <c r="AL214" s="66">
        <v>4.6399999999999997E-2</v>
      </c>
      <c r="AM214" s="121"/>
      <c r="BF214" s="122"/>
      <c r="BG214" s="122"/>
      <c r="BZ214" s="122"/>
      <c r="CA214" s="122"/>
      <c r="CB214" s="122"/>
      <c r="CF214" s="130" t="s">
        <v>130</v>
      </c>
      <c r="CG214" s="130" t="s">
        <v>138</v>
      </c>
      <c r="CH214" s="133">
        <v>30437</v>
      </c>
      <c r="CI214" s="130" t="s">
        <v>132</v>
      </c>
      <c r="CJ214" s="130" t="s">
        <v>133</v>
      </c>
      <c r="CK214" s="133">
        <v>30437</v>
      </c>
      <c r="CL214" s="130" t="s">
        <v>518</v>
      </c>
      <c r="CM214" s="130" t="s">
        <v>518</v>
      </c>
      <c r="CN214" s="53"/>
      <c r="CO214" s="130" t="s">
        <v>518</v>
      </c>
      <c r="CP214" s="130" t="s">
        <v>518</v>
      </c>
      <c r="CQ214" s="53"/>
      <c r="CR214" s="130" t="s">
        <v>518</v>
      </c>
      <c r="CS214" s="130" t="s">
        <v>518</v>
      </c>
      <c r="CT214" s="53"/>
      <c r="CU214" s="130" t="s">
        <v>518</v>
      </c>
      <c r="CV214" s="130" t="s">
        <v>518</v>
      </c>
      <c r="CW214" s="53"/>
      <c r="CX214" s="130" t="s">
        <v>518</v>
      </c>
      <c r="CY214" s="130" t="s">
        <v>518</v>
      </c>
      <c r="CZ214" s="53"/>
      <c r="DA214" s="130" t="s">
        <v>518</v>
      </c>
      <c r="DB214" s="130" t="s">
        <v>518</v>
      </c>
      <c r="DC214" s="53"/>
      <c r="DD214" s="130" t="s">
        <v>518</v>
      </c>
      <c r="DE214" s="130" t="s">
        <v>518</v>
      </c>
      <c r="DF214" s="53"/>
      <c r="DG214" s="130" t="s">
        <v>518</v>
      </c>
      <c r="DH214" s="130" t="s">
        <v>518</v>
      </c>
      <c r="DI214" s="53"/>
      <c r="DJ214" s="130" t="s">
        <v>518</v>
      </c>
      <c r="DK214" s="130" t="s">
        <v>518</v>
      </c>
      <c r="DL214" s="53"/>
      <c r="DM214" s="130" t="s">
        <v>518</v>
      </c>
      <c r="DN214" s="130" t="s">
        <v>518</v>
      </c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</row>
    <row r="215" spans="1:146" s="120" customFormat="1">
      <c r="A215" s="130" t="s">
        <v>122</v>
      </c>
      <c r="B215" s="131">
        <v>2713</v>
      </c>
      <c r="C215" s="130" t="s">
        <v>536</v>
      </c>
      <c r="D215" s="130" t="s">
        <v>261</v>
      </c>
      <c r="E215" s="130" t="s">
        <v>537</v>
      </c>
      <c r="F215" s="132">
        <v>2</v>
      </c>
      <c r="G215" s="130" t="s">
        <v>126</v>
      </c>
      <c r="H215" s="131">
        <v>213</v>
      </c>
      <c r="I215" s="131">
        <v>2162</v>
      </c>
      <c r="J215" s="119"/>
      <c r="K215" s="122"/>
      <c r="M215" s="122"/>
      <c r="N215" s="122"/>
      <c r="P215" s="122"/>
      <c r="Q215" s="122"/>
      <c r="S215" s="122"/>
      <c r="T215" s="122"/>
      <c r="V215" s="122"/>
      <c r="AJ215" s="124"/>
      <c r="AK215" s="122"/>
      <c r="AL215" s="66">
        <v>7.3333333333333297E-3</v>
      </c>
      <c r="AM215" s="121"/>
      <c r="AN215" s="122"/>
      <c r="AR215" s="122"/>
      <c r="AS215" s="122"/>
      <c r="AT215" s="122"/>
      <c r="AV215" s="122"/>
      <c r="AW215" s="122"/>
      <c r="AY215" s="122"/>
      <c r="AZ215" s="122"/>
      <c r="BB215" s="122"/>
      <c r="BF215" s="122"/>
      <c r="BG215" s="122"/>
      <c r="BH215" s="122"/>
      <c r="BJ215" s="122"/>
      <c r="BZ215" s="122"/>
      <c r="CA215" s="122"/>
      <c r="CB215" s="122"/>
      <c r="CF215" s="130" t="s">
        <v>130</v>
      </c>
      <c r="CG215" s="130" t="s">
        <v>268</v>
      </c>
      <c r="CH215" s="133">
        <v>27515</v>
      </c>
      <c r="CI215" s="130" t="s">
        <v>130</v>
      </c>
      <c r="CJ215" s="130" t="s">
        <v>268</v>
      </c>
      <c r="CK215" s="133">
        <v>26846</v>
      </c>
      <c r="CL215" s="130" t="s">
        <v>518</v>
      </c>
      <c r="CM215" s="130" t="s">
        <v>518</v>
      </c>
      <c r="CN215" s="136"/>
      <c r="CO215" s="130" t="s">
        <v>518</v>
      </c>
      <c r="CP215" s="130" t="s">
        <v>518</v>
      </c>
      <c r="CQ215" s="53"/>
      <c r="CR215" s="130" t="s">
        <v>518</v>
      </c>
      <c r="CS215" s="130" t="s">
        <v>518</v>
      </c>
      <c r="CT215" s="53"/>
      <c r="CU215" s="130" t="s">
        <v>518</v>
      </c>
      <c r="CV215" s="130" t="s">
        <v>518</v>
      </c>
      <c r="CW215" s="53"/>
      <c r="CX215" s="130" t="s">
        <v>518</v>
      </c>
      <c r="CY215" s="130" t="s">
        <v>518</v>
      </c>
      <c r="CZ215" s="53"/>
      <c r="DA215" s="130" t="s">
        <v>518</v>
      </c>
      <c r="DB215" s="130" t="s">
        <v>518</v>
      </c>
      <c r="DC215" s="53"/>
      <c r="DD215" s="130" t="s">
        <v>518</v>
      </c>
      <c r="DE215" s="130" t="s">
        <v>518</v>
      </c>
      <c r="DF215" s="53"/>
      <c r="DG215" s="130" t="s">
        <v>518</v>
      </c>
      <c r="DH215" s="130" t="s">
        <v>518</v>
      </c>
      <c r="DI215" s="53"/>
      <c r="DJ215" s="130" t="s">
        <v>518</v>
      </c>
      <c r="DK215" s="130" t="s">
        <v>518</v>
      </c>
      <c r="DL215" s="53"/>
      <c r="DM215" s="130" t="s">
        <v>518</v>
      </c>
      <c r="DN215" s="130" t="s">
        <v>518</v>
      </c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</row>
    <row r="216" spans="1:146" s="120" customFormat="1">
      <c r="A216" s="130" t="s">
        <v>122</v>
      </c>
      <c r="B216" s="131">
        <v>2713</v>
      </c>
      <c r="C216" s="130" t="s">
        <v>536</v>
      </c>
      <c r="D216" s="130" t="s">
        <v>261</v>
      </c>
      <c r="E216" s="130" t="s">
        <v>537</v>
      </c>
      <c r="F216" s="132" t="s">
        <v>561</v>
      </c>
      <c r="G216" s="130" t="s">
        <v>126</v>
      </c>
      <c r="H216" s="131">
        <v>213</v>
      </c>
      <c r="I216" s="131">
        <v>2162</v>
      </c>
      <c r="J216" s="119"/>
      <c r="K216" s="122"/>
      <c r="M216" s="122"/>
      <c r="N216" s="122"/>
      <c r="P216" s="122"/>
      <c r="Q216" s="122"/>
      <c r="S216" s="122"/>
      <c r="T216" s="122"/>
      <c r="V216" s="122"/>
      <c r="AJ216" s="124"/>
      <c r="AK216" s="122"/>
      <c r="AL216" s="66">
        <v>7.3333333333333297E-3</v>
      </c>
      <c r="AM216" s="121"/>
      <c r="AN216" s="122"/>
      <c r="AR216" s="122"/>
      <c r="AS216" s="122"/>
      <c r="AT216" s="122"/>
      <c r="AV216" s="122"/>
      <c r="AW216" s="122"/>
      <c r="AY216" s="122"/>
      <c r="AZ216" s="122"/>
      <c r="BB216" s="122"/>
      <c r="BF216" s="122"/>
      <c r="BG216" s="122"/>
      <c r="BH216" s="122"/>
      <c r="BJ216" s="122"/>
      <c r="BZ216" s="122"/>
      <c r="CA216" s="122"/>
      <c r="CB216" s="122"/>
      <c r="CF216" s="130" t="s">
        <v>130</v>
      </c>
      <c r="CG216" s="130" t="s">
        <v>268</v>
      </c>
      <c r="CH216" s="133">
        <v>27515</v>
      </c>
      <c r="CI216" s="130" t="s">
        <v>130</v>
      </c>
      <c r="CJ216" s="130" t="s">
        <v>268</v>
      </c>
      <c r="CK216" s="123">
        <v>26846</v>
      </c>
      <c r="CL216" s="130" t="s">
        <v>518</v>
      </c>
      <c r="CM216" s="130" t="s">
        <v>518</v>
      </c>
      <c r="CN216" s="53"/>
      <c r="CO216" s="130" t="s">
        <v>518</v>
      </c>
      <c r="CP216" s="130" t="s">
        <v>518</v>
      </c>
      <c r="CQ216" s="53"/>
      <c r="CR216" s="130" t="s">
        <v>518</v>
      </c>
      <c r="CS216" s="130" t="s">
        <v>518</v>
      </c>
      <c r="CT216" s="53"/>
      <c r="CU216" s="130" t="s">
        <v>518</v>
      </c>
      <c r="CV216" s="130" t="s">
        <v>518</v>
      </c>
      <c r="CW216" s="53"/>
      <c r="CX216" s="130" t="s">
        <v>518</v>
      </c>
      <c r="CY216" s="130" t="s">
        <v>518</v>
      </c>
      <c r="CZ216" s="53"/>
      <c r="DA216" s="130" t="s">
        <v>518</v>
      </c>
      <c r="DB216" s="130" t="s">
        <v>518</v>
      </c>
      <c r="DC216" s="53"/>
      <c r="DD216" s="130" t="s">
        <v>518</v>
      </c>
      <c r="DE216" s="130" t="s">
        <v>518</v>
      </c>
      <c r="DF216" s="53"/>
      <c r="DG216" s="130" t="s">
        <v>518</v>
      </c>
      <c r="DH216" s="130" t="s">
        <v>518</v>
      </c>
      <c r="DI216" s="53"/>
      <c r="DJ216" s="130" t="s">
        <v>518</v>
      </c>
      <c r="DK216" s="130" t="s">
        <v>518</v>
      </c>
      <c r="DL216" s="53"/>
      <c r="DM216" s="130" t="s">
        <v>518</v>
      </c>
      <c r="DN216" s="130" t="s">
        <v>518</v>
      </c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</row>
    <row r="217" spans="1:146" s="120" customFormat="1">
      <c r="A217" s="130" t="s">
        <v>122</v>
      </c>
      <c r="B217" s="131">
        <v>1891</v>
      </c>
      <c r="C217" s="130" t="s">
        <v>524</v>
      </c>
      <c r="D217" s="130" t="s">
        <v>245</v>
      </c>
      <c r="E217" s="130" t="s">
        <v>525</v>
      </c>
      <c r="F217" s="132">
        <v>1</v>
      </c>
      <c r="G217" s="130" t="s">
        <v>126</v>
      </c>
      <c r="H217" s="131">
        <v>60</v>
      </c>
      <c r="I217" s="131">
        <v>725</v>
      </c>
      <c r="J217" s="119"/>
      <c r="AJ217" s="124"/>
      <c r="AK217" s="122"/>
      <c r="AL217" s="66">
        <v>5.0000000000000001E-3</v>
      </c>
      <c r="AM217" s="121"/>
      <c r="BF217" s="122"/>
      <c r="BG217" s="122"/>
      <c r="CF217" s="130" t="s">
        <v>130</v>
      </c>
      <c r="CG217" s="130" t="s">
        <v>526</v>
      </c>
      <c r="CH217" s="133">
        <v>25934</v>
      </c>
      <c r="CI217" s="130" t="s">
        <v>518</v>
      </c>
      <c r="CJ217" s="130" t="s">
        <v>518</v>
      </c>
      <c r="CK217" s="53"/>
      <c r="CL217" s="130" t="s">
        <v>518</v>
      </c>
      <c r="CM217" s="130" t="s">
        <v>518</v>
      </c>
      <c r="CN217" s="53"/>
      <c r="CO217" s="130" t="s">
        <v>518</v>
      </c>
      <c r="CP217" s="130" t="s">
        <v>518</v>
      </c>
      <c r="CQ217" s="53"/>
      <c r="CR217" s="130" t="s">
        <v>518</v>
      </c>
      <c r="CS217" s="130" t="s">
        <v>518</v>
      </c>
      <c r="CT217" s="53"/>
      <c r="CU217" s="130" t="s">
        <v>518</v>
      </c>
      <c r="CV217" s="130" t="s">
        <v>518</v>
      </c>
      <c r="CW217" s="53"/>
      <c r="CX217" s="130" t="s">
        <v>518</v>
      </c>
      <c r="CY217" s="130" t="s">
        <v>518</v>
      </c>
      <c r="CZ217" s="53"/>
      <c r="DA217" s="130" t="s">
        <v>518</v>
      </c>
      <c r="DB217" s="130" t="s">
        <v>518</v>
      </c>
      <c r="DC217" s="53"/>
      <c r="DD217" s="130" t="s">
        <v>518</v>
      </c>
      <c r="DE217" s="130" t="s">
        <v>518</v>
      </c>
      <c r="DF217" s="53"/>
      <c r="DG217" s="130" t="s">
        <v>518</v>
      </c>
      <c r="DH217" s="130" t="s">
        <v>518</v>
      </c>
      <c r="DI217" s="53"/>
      <c r="DJ217" s="130" t="s">
        <v>518</v>
      </c>
      <c r="DK217" s="130" t="s">
        <v>518</v>
      </c>
      <c r="DL217" s="53"/>
      <c r="DM217" s="130" t="s">
        <v>518</v>
      </c>
      <c r="DN217" s="130" t="s">
        <v>518</v>
      </c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</row>
    <row r="218" spans="1:146" s="120" customFormat="1">
      <c r="A218" s="130" t="s">
        <v>122</v>
      </c>
      <c r="B218" s="131">
        <v>1891</v>
      </c>
      <c r="C218" s="130" t="s">
        <v>524</v>
      </c>
      <c r="D218" s="130" t="s">
        <v>245</v>
      </c>
      <c r="E218" s="130" t="s">
        <v>527</v>
      </c>
      <c r="F218" s="132">
        <v>1</v>
      </c>
      <c r="G218" s="130" t="s">
        <v>126</v>
      </c>
      <c r="H218" s="131">
        <v>55</v>
      </c>
      <c r="I218" s="131">
        <v>660</v>
      </c>
      <c r="J218" s="119"/>
      <c r="AJ218" s="121"/>
      <c r="AK218" s="122"/>
      <c r="AL218" s="66">
        <v>4.0000000000000001E-3</v>
      </c>
      <c r="AM218" s="121"/>
      <c r="AZ218" s="122"/>
      <c r="BB218" s="122"/>
      <c r="BF218" s="122"/>
      <c r="BG218" s="122"/>
      <c r="CF218" s="130" t="s">
        <v>130</v>
      </c>
      <c r="CG218" s="130" t="s">
        <v>526</v>
      </c>
      <c r="CH218" s="133">
        <v>25934</v>
      </c>
      <c r="CI218" s="130" t="s">
        <v>518</v>
      </c>
      <c r="CJ218" s="130" t="s">
        <v>518</v>
      </c>
      <c r="CK218" s="136"/>
      <c r="CL218" s="130" t="s">
        <v>518</v>
      </c>
      <c r="CM218" s="130" t="s">
        <v>518</v>
      </c>
      <c r="CN218" s="136"/>
      <c r="CO218" s="130" t="s">
        <v>518</v>
      </c>
      <c r="CP218" s="130" t="s">
        <v>518</v>
      </c>
      <c r="CQ218" s="53"/>
      <c r="CR218" s="130" t="s">
        <v>518</v>
      </c>
      <c r="CS218" s="130" t="s">
        <v>518</v>
      </c>
      <c r="CT218" s="53"/>
      <c r="CU218" s="130" t="s">
        <v>518</v>
      </c>
      <c r="CV218" s="130" t="s">
        <v>518</v>
      </c>
      <c r="CW218" s="53"/>
      <c r="CX218" s="130" t="s">
        <v>518</v>
      </c>
      <c r="CY218" s="130" t="s">
        <v>518</v>
      </c>
      <c r="CZ218" s="53"/>
      <c r="DA218" s="130" t="s">
        <v>518</v>
      </c>
      <c r="DB218" s="130" t="s">
        <v>518</v>
      </c>
      <c r="DC218" s="53"/>
      <c r="DD218" s="130" t="s">
        <v>518</v>
      </c>
      <c r="DE218" s="130" t="s">
        <v>518</v>
      </c>
      <c r="DF218" s="53"/>
      <c r="DG218" s="130" t="s">
        <v>518</v>
      </c>
      <c r="DH218" s="130" t="s">
        <v>518</v>
      </c>
      <c r="DI218" s="53"/>
      <c r="DJ218" s="130" t="s">
        <v>518</v>
      </c>
      <c r="DK218" s="130" t="s">
        <v>518</v>
      </c>
      <c r="DL218" s="53"/>
      <c r="DM218" s="130" t="s">
        <v>518</v>
      </c>
      <c r="DN218" s="130" t="s">
        <v>518</v>
      </c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</row>
    <row r="219" spans="1:146" s="120" customFormat="1">
      <c r="A219" s="130" t="s">
        <v>122</v>
      </c>
      <c r="B219" s="131">
        <v>298</v>
      </c>
      <c r="C219" s="130" t="s">
        <v>166</v>
      </c>
      <c r="D219" s="130" t="s">
        <v>147</v>
      </c>
      <c r="E219" s="130" t="s">
        <v>167</v>
      </c>
      <c r="F219" s="132">
        <v>1</v>
      </c>
      <c r="G219" s="130" t="s">
        <v>126</v>
      </c>
      <c r="H219" s="131">
        <v>890</v>
      </c>
      <c r="I219" s="131">
        <v>9061</v>
      </c>
      <c r="J219" s="119"/>
      <c r="AJ219" s="124"/>
      <c r="AK219" s="122"/>
      <c r="AL219" s="66">
        <v>2.2000000000000001E-3</v>
      </c>
      <c r="AM219" s="121"/>
      <c r="BF219" s="122"/>
      <c r="BG219" s="122"/>
      <c r="BZ219" s="122"/>
      <c r="CA219" s="122"/>
      <c r="CB219" s="122"/>
      <c r="CF219" s="130" t="s">
        <v>130</v>
      </c>
      <c r="CG219" s="130" t="s">
        <v>138</v>
      </c>
      <c r="CH219" s="133">
        <v>31382</v>
      </c>
      <c r="CI219" s="130" t="s">
        <v>132</v>
      </c>
      <c r="CJ219" s="130" t="s">
        <v>133</v>
      </c>
      <c r="CK219" s="133">
        <v>31382</v>
      </c>
      <c r="CL219" s="130" t="s">
        <v>518</v>
      </c>
      <c r="CM219" s="130" t="s">
        <v>518</v>
      </c>
      <c r="CN219" s="53"/>
      <c r="CO219" s="130" t="s">
        <v>518</v>
      </c>
      <c r="CP219" s="130" t="s">
        <v>518</v>
      </c>
      <c r="CQ219" s="53"/>
      <c r="CR219" s="130" t="s">
        <v>518</v>
      </c>
      <c r="CS219" s="130" t="s">
        <v>518</v>
      </c>
      <c r="CT219" s="53"/>
      <c r="CU219" s="130" t="s">
        <v>518</v>
      </c>
      <c r="CV219" s="130" t="s">
        <v>518</v>
      </c>
      <c r="CW219" s="53"/>
      <c r="CX219" s="130" t="s">
        <v>518</v>
      </c>
      <c r="CY219" s="130" t="s">
        <v>518</v>
      </c>
      <c r="CZ219" s="53"/>
      <c r="DA219" s="130" t="s">
        <v>518</v>
      </c>
      <c r="DB219" s="130" t="s">
        <v>518</v>
      </c>
      <c r="DC219" s="53"/>
      <c r="DD219" s="130" t="s">
        <v>518</v>
      </c>
      <c r="DE219" s="130" t="s">
        <v>518</v>
      </c>
      <c r="DF219" s="53"/>
      <c r="DG219" s="130" t="s">
        <v>518</v>
      </c>
      <c r="DH219" s="130" t="s">
        <v>518</v>
      </c>
      <c r="DI219" s="53"/>
      <c r="DJ219" s="130" t="s">
        <v>518</v>
      </c>
      <c r="DK219" s="130" t="s">
        <v>518</v>
      </c>
      <c r="DL219" s="53"/>
      <c r="DM219" s="130" t="s">
        <v>518</v>
      </c>
      <c r="DN219" s="130" t="s">
        <v>518</v>
      </c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</row>
    <row r="220" spans="1:146" s="120" customFormat="1">
      <c r="A220" s="130" t="s">
        <v>122</v>
      </c>
      <c r="B220" s="131">
        <v>298</v>
      </c>
      <c r="C220" s="130" t="s">
        <v>166</v>
      </c>
      <c r="D220" s="130" t="s">
        <v>147</v>
      </c>
      <c r="E220" s="130" t="s">
        <v>169</v>
      </c>
      <c r="F220" s="132">
        <v>1</v>
      </c>
      <c r="G220" s="130" t="s">
        <v>126</v>
      </c>
      <c r="H220" s="131">
        <v>913</v>
      </c>
      <c r="I220" s="131">
        <v>9061</v>
      </c>
      <c r="J220" s="119"/>
      <c r="AJ220" s="124"/>
      <c r="AK220" s="122"/>
      <c r="AL220" s="66">
        <v>1.8E-3</v>
      </c>
      <c r="AM220" s="121"/>
      <c r="AZ220" s="122"/>
      <c r="BA220" s="122"/>
      <c r="BB220" s="122"/>
      <c r="BZ220" s="122"/>
      <c r="CA220" s="122"/>
      <c r="CB220" s="122"/>
      <c r="CF220" s="130" t="s">
        <v>170</v>
      </c>
      <c r="CG220" s="130" t="s">
        <v>171</v>
      </c>
      <c r="CH220" s="133">
        <v>39692</v>
      </c>
      <c r="CI220" s="130" t="s">
        <v>130</v>
      </c>
      <c r="CJ220" s="130" t="s">
        <v>138</v>
      </c>
      <c r="CK220" s="133">
        <v>31747</v>
      </c>
      <c r="CL220" s="130" t="s">
        <v>132</v>
      </c>
      <c r="CM220" s="130" t="s">
        <v>133</v>
      </c>
      <c r="CN220" s="123">
        <v>31747</v>
      </c>
      <c r="CO220" s="130" t="s">
        <v>518</v>
      </c>
      <c r="CP220" s="130" t="s">
        <v>518</v>
      </c>
      <c r="CQ220" s="53"/>
      <c r="CR220" s="130" t="s">
        <v>518</v>
      </c>
      <c r="CS220" s="130" t="s">
        <v>518</v>
      </c>
      <c r="CT220" s="53"/>
      <c r="CU220" s="130" t="s">
        <v>518</v>
      </c>
      <c r="CV220" s="130" t="s">
        <v>518</v>
      </c>
      <c r="CW220" s="53"/>
      <c r="CX220" s="130" t="s">
        <v>518</v>
      </c>
      <c r="CY220" s="130" t="s">
        <v>518</v>
      </c>
      <c r="CZ220" s="53"/>
      <c r="DA220" s="130" t="s">
        <v>518</v>
      </c>
      <c r="DB220" s="130" t="s">
        <v>518</v>
      </c>
      <c r="DC220" s="53"/>
      <c r="DD220" s="130" t="s">
        <v>518</v>
      </c>
      <c r="DE220" s="130" t="s">
        <v>518</v>
      </c>
      <c r="DF220" s="53"/>
      <c r="DG220" s="130" t="s">
        <v>518</v>
      </c>
      <c r="DH220" s="130" t="s">
        <v>518</v>
      </c>
      <c r="DI220" s="53"/>
      <c r="DJ220" s="130" t="s">
        <v>518</v>
      </c>
      <c r="DK220" s="130" t="s">
        <v>518</v>
      </c>
      <c r="DL220" s="53"/>
      <c r="DM220" s="130" t="s">
        <v>518</v>
      </c>
      <c r="DN220" s="130" t="s">
        <v>518</v>
      </c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</row>
    <row r="221" spans="1:146" s="120" customFormat="1">
      <c r="A221" s="130" t="s">
        <v>122</v>
      </c>
      <c r="B221" s="131">
        <v>54626</v>
      </c>
      <c r="C221" s="130" t="s">
        <v>470</v>
      </c>
      <c r="D221" s="130" t="s">
        <v>387</v>
      </c>
      <c r="E221" s="130" t="s">
        <v>471</v>
      </c>
      <c r="F221" s="132">
        <v>1</v>
      </c>
      <c r="G221" s="130" t="s">
        <v>177</v>
      </c>
      <c r="H221" s="131">
        <v>52</v>
      </c>
      <c r="I221" s="131">
        <v>643.08299999999997</v>
      </c>
      <c r="J221" s="119"/>
      <c r="AJ221" s="124"/>
      <c r="AK221" s="122"/>
      <c r="AL221" s="66">
        <v>1.5299999999999999E-2</v>
      </c>
      <c r="AM221" s="121"/>
      <c r="BZ221" s="122"/>
      <c r="CA221" s="122"/>
      <c r="CB221" s="122"/>
      <c r="CF221" s="130" t="s">
        <v>152</v>
      </c>
      <c r="CG221" s="130" t="s">
        <v>178</v>
      </c>
      <c r="CH221" s="136"/>
      <c r="CI221" s="130" t="s">
        <v>130</v>
      </c>
      <c r="CJ221" s="130" t="s">
        <v>186</v>
      </c>
      <c r="CK221" s="136"/>
      <c r="CL221" s="130" t="s">
        <v>518</v>
      </c>
      <c r="CM221" s="130" t="s">
        <v>518</v>
      </c>
      <c r="CN221" s="53"/>
      <c r="CO221" s="130" t="s">
        <v>518</v>
      </c>
      <c r="CP221" s="130" t="s">
        <v>518</v>
      </c>
      <c r="CQ221" s="53"/>
      <c r="CR221" s="130" t="s">
        <v>518</v>
      </c>
      <c r="CS221" s="130" t="s">
        <v>518</v>
      </c>
      <c r="CT221" s="53"/>
      <c r="CU221" s="130" t="s">
        <v>518</v>
      </c>
      <c r="CV221" s="130" t="s">
        <v>518</v>
      </c>
      <c r="CW221" s="53"/>
      <c r="CX221" s="130" t="s">
        <v>518</v>
      </c>
      <c r="CY221" s="130" t="s">
        <v>518</v>
      </c>
      <c r="CZ221" s="53"/>
      <c r="DA221" s="130" t="s">
        <v>518</v>
      </c>
      <c r="DB221" s="130" t="s">
        <v>518</v>
      </c>
      <c r="DC221" s="53"/>
      <c r="DD221" s="130" t="s">
        <v>518</v>
      </c>
      <c r="DE221" s="130" t="s">
        <v>518</v>
      </c>
      <c r="DF221" s="53"/>
      <c r="DG221" s="130" t="s">
        <v>518</v>
      </c>
      <c r="DH221" s="130" t="s">
        <v>518</v>
      </c>
      <c r="DI221" s="53"/>
      <c r="DJ221" s="130" t="s">
        <v>518</v>
      </c>
      <c r="DK221" s="130" t="s">
        <v>518</v>
      </c>
      <c r="DL221" s="53"/>
      <c r="DM221" s="130" t="s">
        <v>518</v>
      </c>
      <c r="DN221" s="130" t="s">
        <v>518</v>
      </c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</row>
    <row r="222" spans="1:146" s="120" customFormat="1">
      <c r="A222" s="130" t="s">
        <v>122</v>
      </c>
      <c r="B222" s="131">
        <v>6096</v>
      </c>
      <c r="C222" s="130" t="s">
        <v>348</v>
      </c>
      <c r="D222" s="130" t="s">
        <v>135</v>
      </c>
      <c r="E222" s="130" t="s">
        <v>349</v>
      </c>
      <c r="F222" s="132">
        <v>1</v>
      </c>
      <c r="G222" s="130" t="s">
        <v>126</v>
      </c>
      <c r="H222" s="136"/>
      <c r="I222" s="136"/>
      <c r="J222" s="119"/>
      <c r="AJ222" s="121"/>
      <c r="AK222" s="122"/>
      <c r="AL222" s="66">
        <v>3.0000000000000001E-3</v>
      </c>
      <c r="AM222" s="121"/>
      <c r="CF222" s="130" t="s">
        <v>152</v>
      </c>
      <c r="CG222" s="130" t="s">
        <v>153</v>
      </c>
      <c r="CH222" s="133">
        <v>39934</v>
      </c>
      <c r="CI222" s="130" t="s">
        <v>170</v>
      </c>
      <c r="CJ222" s="130" t="s">
        <v>185</v>
      </c>
      <c r="CK222" s="133">
        <v>39934</v>
      </c>
      <c r="CL222" s="130" t="s">
        <v>132</v>
      </c>
      <c r="CM222" s="130" t="s">
        <v>159</v>
      </c>
      <c r="CN222" s="123">
        <v>39934</v>
      </c>
      <c r="CO222" s="130" t="s">
        <v>130</v>
      </c>
      <c r="CP222" s="130" t="s">
        <v>186</v>
      </c>
      <c r="CQ222" s="123">
        <v>39934</v>
      </c>
      <c r="CR222" s="130" t="s">
        <v>518</v>
      </c>
      <c r="CS222" s="130" t="s">
        <v>518</v>
      </c>
      <c r="CT222" s="53"/>
      <c r="CU222" s="130" t="s">
        <v>518</v>
      </c>
      <c r="CV222" s="130" t="s">
        <v>518</v>
      </c>
      <c r="CW222" s="53"/>
      <c r="CX222" s="130" t="s">
        <v>518</v>
      </c>
      <c r="CY222" s="130" t="s">
        <v>518</v>
      </c>
      <c r="CZ222" s="53"/>
      <c r="DA222" s="130" t="s">
        <v>518</v>
      </c>
      <c r="DB222" s="130" t="s">
        <v>518</v>
      </c>
      <c r="DC222" s="53"/>
      <c r="DD222" s="130" t="s">
        <v>518</v>
      </c>
      <c r="DE222" s="130" t="s">
        <v>518</v>
      </c>
      <c r="DF222" s="53"/>
      <c r="DG222" s="130" t="s">
        <v>518</v>
      </c>
      <c r="DH222" s="130" t="s">
        <v>518</v>
      </c>
      <c r="DI222" s="53"/>
      <c r="DJ222" s="130" t="s">
        <v>518</v>
      </c>
      <c r="DK222" s="130" t="s">
        <v>518</v>
      </c>
      <c r="DL222" s="53"/>
      <c r="DM222" s="130" t="s">
        <v>518</v>
      </c>
      <c r="DN222" s="130" t="s">
        <v>518</v>
      </c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</row>
    <row r="223" spans="1:146" s="120" customFormat="1">
      <c r="A223" s="130" t="s">
        <v>122</v>
      </c>
      <c r="B223" s="131">
        <v>8224</v>
      </c>
      <c r="C223" s="130" t="s">
        <v>557</v>
      </c>
      <c r="D223" s="130" t="s">
        <v>254</v>
      </c>
      <c r="E223" s="130" t="s">
        <v>136</v>
      </c>
      <c r="F223" s="132">
        <v>1</v>
      </c>
      <c r="G223" s="130" t="s">
        <v>126</v>
      </c>
      <c r="H223" s="131">
        <v>243.5</v>
      </c>
      <c r="I223" s="131">
        <v>2560</v>
      </c>
      <c r="J223" s="119"/>
      <c r="AJ223" s="121"/>
      <c r="AK223" s="122"/>
      <c r="AL223" s="66">
        <v>8.0800000000000002E-4</v>
      </c>
      <c r="AM223" s="121"/>
      <c r="AZ223" s="122"/>
      <c r="BB223" s="122"/>
      <c r="BF223" s="122"/>
      <c r="BG223" s="122"/>
      <c r="BZ223" s="122"/>
      <c r="CA223" s="122"/>
      <c r="CB223" s="122"/>
      <c r="CF223" s="130" t="s">
        <v>130</v>
      </c>
      <c r="CG223" s="130" t="s">
        <v>237</v>
      </c>
      <c r="CH223" s="133">
        <v>29921</v>
      </c>
      <c r="CI223" s="130" t="s">
        <v>518</v>
      </c>
      <c r="CJ223" s="130" t="s">
        <v>518</v>
      </c>
      <c r="CK223" s="136"/>
      <c r="CL223" s="130" t="s">
        <v>518</v>
      </c>
      <c r="CM223" s="130" t="s">
        <v>518</v>
      </c>
      <c r="CN223" s="53"/>
      <c r="CO223" s="130" t="s">
        <v>518</v>
      </c>
      <c r="CP223" s="130" t="s">
        <v>518</v>
      </c>
      <c r="CQ223" s="53"/>
      <c r="CR223" s="130" t="s">
        <v>518</v>
      </c>
      <c r="CS223" s="130" t="s">
        <v>518</v>
      </c>
      <c r="CT223" s="53"/>
      <c r="CU223" s="130" t="s">
        <v>518</v>
      </c>
      <c r="CV223" s="130" t="s">
        <v>518</v>
      </c>
      <c r="CW223" s="53"/>
      <c r="CX223" s="130" t="s">
        <v>518</v>
      </c>
      <c r="CY223" s="130" t="s">
        <v>518</v>
      </c>
      <c r="CZ223" s="53"/>
      <c r="DA223" s="130" t="s">
        <v>518</v>
      </c>
      <c r="DB223" s="130" t="s">
        <v>518</v>
      </c>
      <c r="DC223" s="53"/>
      <c r="DD223" s="130" t="s">
        <v>518</v>
      </c>
      <c r="DE223" s="130" t="s">
        <v>518</v>
      </c>
      <c r="DF223" s="53"/>
      <c r="DG223" s="130" t="s">
        <v>518</v>
      </c>
      <c r="DH223" s="130" t="s">
        <v>518</v>
      </c>
      <c r="DI223" s="53"/>
      <c r="DJ223" s="130" t="s">
        <v>518</v>
      </c>
      <c r="DK223" s="130" t="s">
        <v>518</v>
      </c>
      <c r="DL223" s="53"/>
      <c r="DM223" s="130" t="s">
        <v>518</v>
      </c>
      <c r="DN223" s="130" t="s">
        <v>518</v>
      </c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</row>
    <row r="224" spans="1:146" s="120" customFormat="1">
      <c r="A224" s="130" t="s">
        <v>122</v>
      </c>
      <c r="B224" s="131">
        <v>8224</v>
      </c>
      <c r="C224" s="130" t="s">
        <v>557</v>
      </c>
      <c r="D224" s="130" t="s">
        <v>254</v>
      </c>
      <c r="E224" s="130" t="s">
        <v>158</v>
      </c>
      <c r="F224" s="132">
        <v>1</v>
      </c>
      <c r="G224" s="130" t="s">
        <v>126</v>
      </c>
      <c r="H224" s="131">
        <v>270.2</v>
      </c>
      <c r="I224" s="131">
        <v>2881</v>
      </c>
      <c r="J224" s="119"/>
      <c r="AJ224" s="121"/>
      <c r="AK224" s="122"/>
      <c r="AL224" s="66">
        <v>1.3899999999999999E-2</v>
      </c>
      <c r="AM224" s="121"/>
      <c r="AZ224" s="122"/>
      <c r="BB224" s="122"/>
      <c r="BF224" s="122"/>
      <c r="BG224" s="122"/>
      <c r="BZ224" s="122"/>
      <c r="CA224" s="122"/>
      <c r="CB224" s="122"/>
      <c r="CF224" s="130" t="s">
        <v>132</v>
      </c>
      <c r="CG224" s="130" t="s">
        <v>159</v>
      </c>
      <c r="CH224" s="133">
        <v>31168</v>
      </c>
      <c r="CI224" s="130" t="s">
        <v>130</v>
      </c>
      <c r="CJ224" s="130" t="s">
        <v>237</v>
      </c>
      <c r="CK224" s="133">
        <v>31168</v>
      </c>
      <c r="CL224" s="130" t="s">
        <v>518</v>
      </c>
      <c r="CM224" s="130" t="s">
        <v>518</v>
      </c>
      <c r="CN224" s="53"/>
      <c r="CO224" s="130" t="s">
        <v>518</v>
      </c>
      <c r="CP224" s="130" t="s">
        <v>518</v>
      </c>
      <c r="CQ224" s="53"/>
      <c r="CR224" s="130" t="s">
        <v>518</v>
      </c>
      <c r="CS224" s="130" t="s">
        <v>518</v>
      </c>
      <c r="CT224" s="53"/>
      <c r="CU224" s="130" t="s">
        <v>518</v>
      </c>
      <c r="CV224" s="130" t="s">
        <v>518</v>
      </c>
      <c r="CW224" s="53"/>
      <c r="CX224" s="130" t="s">
        <v>518</v>
      </c>
      <c r="CY224" s="130" t="s">
        <v>518</v>
      </c>
      <c r="CZ224" s="53"/>
      <c r="DA224" s="130" t="s">
        <v>518</v>
      </c>
      <c r="DB224" s="130" t="s">
        <v>518</v>
      </c>
      <c r="DC224" s="53"/>
      <c r="DD224" s="130" t="s">
        <v>518</v>
      </c>
      <c r="DE224" s="130" t="s">
        <v>518</v>
      </c>
      <c r="DF224" s="53"/>
      <c r="DG224" s="130" t="s">
        <v>518</v>
      </c>
      <c r="DH224" s="130" t="s">
        <v>518</v>
      </c>
      <c r="DI224" s="53"/>
      <c r="DJ224" s="130" t="s">
        <v>518</v>
      </c>
      <c r="DK224" s="130" t="s">
        <v>518</v>
      </c>
      <c r="DL224" s="53"/>
      <c r="DM224" s="130" t="s">
        <v>518</v>
      </c>
      <c r="DN224" s="130" t="s">
        <v>518</v>
      </c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</row>
    <row r="225" spans="1:146" s="120" customFormat="1">
      <c r="A225" s="130" t="s">
        <v>122</v>
      </c>
      <c r="B225" s="131">
        <v>54238</v>
      </c>
      <c r="C225" s="130" t="s">
        <v>558</v>
      </c>
      <c r="D225" s="130" t="s">
        <v>387</v>
      </c>
      <c r="E225" s="130" t="s">
        <v>136</v>
      </c>
      <c r="F225" s="132">
        <v>2</v>
      </c>
      <c r="G225" s="130" t="s">
        <v>177</v>
      </c>
      <c r="H225" s="131">
        <v>50</v>
      </c>
      <c r="I225" s="131">
        <v>570</v>
      </c>
      <c r="J225" s="119"/>
      <c r="AJ225" s="124"/>
      <c r="AK225" s="122"/>
      <c r="AL225" s="66">
        <v>5.1756666666666701E-2</v>
      </c>
      <c r="AM225" s="121"/>
      <c r="AZ225" s="122"/>
      <c r="BB225" s="122"/>
      <c r="BF225" s="122"/>
      <c r="BG225" s="122"/>
      <c r="BZ225" s="122"/>
      <c r="CA225" s="122"/>
      <c r="CB225" s="122"/>
      <c r="CF225" s="130" t="s">
        <v>152</v>
      </c>
      <c r="CG225" s="130" t="s">
        <v>178</v>
      </c>
      <c r="CH225" s="133">
        <v>32112</v>
      </c>
      <c r="CI225" s="130" t="s">
        <v>130</v>
      </c>
      <c r="CJ225" s="130" t="s">
        <v>179</v>
      </c>
      <c r="CK225" s="133">
        <v>32112</v>
      </c>
      <c r="CL225" s="130" t="s">
        <v>518</v>
      </c>
      <c r="CM225" s="130" t="s">
        <v>518</v>
      </c>
      <c r="CN225" s="53"/>
      <c r="CO225" s="130" t="s">
        <v>518</v>
      </c>
      <c r="CP225" s="130" t="s">
        <v>518</v>
      </c>
      <c r="CQ225" s="53"/>
      <c r="CR225" s="130" t="s">
        <v>518</v>
      </c>
      <c r="CS225" s="130" t="s">
        <v>518</v>
      </c>
      <c r="CT225" s="53"/>
      <c r="CU225" s="130" t="s">
        <v>518</v>
      </c>
      <c r="CV225" s="130" t="s">
        <v>518</v>
      </c>
      <c r="CW225" s="53"/>
      <c r="CX225" s="130" t="s">
        <v>518</v>
      </c>
      <c r="CY225" s="130" t="s">
        <v>518</v>
      </c>
      <c r="CZ225" s="53"/>
      <c r="DA225" s="130" t="s">
        <v>518</v>
      </c>
      <c r="DB225" s="130" t="s">
        <v>518</v>
      </c>
      <c r="DC225" s="53"/>
      <c r="DD225" s="130" t="s">
        <v>518</v>
      </c>
      <c r="DE225" s="130" t="s">
        <v>518</v>
      </c>
      <c r="DF225" s="53"/>
      <c r="DG225" s="130" t="s">
        <v>518</v>
      </c>
      <c r="DH225" s="130" t="s">
        <v>518</v>
      </c>
      <c r="DI225" s="53"/>
      <c r="DJ225" s="130" t="s">
        <v>518</v>
      </c>
      <c r="DK225" s="130" t="s">
        <v>518</v>
      </c>
      <c r="DL225" s="53"/>
      <c r="DM225" s="130" t="s">
        <v>518</v>
      </c>
      <c r="DN225" s="130" t="s">
        <v>518</v>
      </c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</row>
    <row r="226" spans="1:146" s="120" customFormat="1">
      <c r="A226" s="130" t="s">
        <v>122</v>
      </c>
      <c r="B226" s="131">
        <v>54238</v>
      </c>
      <c r="C226" s="130" t="s">
        <v>558</v>
      </c>
      <c r="D226" s="130" t="s">
        <v>387</v>
      </c>
      <c r="E226" s="130" t="s">
        <v>136</v>
      </c>
      <c r="F226" s="132" t="s">
        <v>561</v>
      </c>
      <c r="G226" s="130" t="s">
        <v>177</v>
      </c>
      <c r="H226" s="131">
        <v>50</v>
      </c>
      <c r="I226" s="131">
        <v>570</v>
      </c>
      <c r="J226" s="119"/>
      <c r="AJ226" s="124"/>
      <c r="AK226" s="122"/>
      <c r="AL226" s="66">
        <v>5.1756666666666701E-2</v>
      </c>
      <c r="AM226" s="121"/>
      <c r="AZ226" s="122"/>
      <c r="BB226" s="122"/>
      <c r="BF226" s="122"/>
      <c r="BG226" s="122"/>
      <c r="BZ226" s="122"/>
      <c r="CA226" s="122"/>
      <c r="CB226" s="122"/>
      <c r="CF226" s="130" t="s">
        <v>152</v>
      </c>
      <c r="CG226" s="130" t="s">
        <v>178</v>
      </c>
      <c r="CH226" s="133">
        <v>32112</v>
      </c>
      <c r="CI226" s="130" t="s">
        <v>130</v>
      </c>
      <c r="CJ226" s="130" t="s">
        <v>179</v>
      </c>
      <c r="CK226" s="123">
        <v>32112</v>
      </c>
      <c r="CL226" s="130" t="s">
        <v>518</v>
      </c>
      <c r="CM226" s="130" t="s">
        <v>518</v>
      </c>
      <c r="CN226" s="53"/>
      <c r="CO226" s="130" t="s">
        <v>518</v>
      </c>
      <c r="CP226" s="130" t="s">
        <v>518</v>
      </c>
      <c r="CQ226" s="53"/>
      <c r="CR226" s="130" t="s">
        <v>518</v>
      </c>
      <c r="CS226" s="130" t="s">
        <v>518</v>
      </c>
      <c r="CT226" s="53"/>
      <c r="CU226" s="130" t="s">
        <v>518</v>
      </c>
      <c r="CV226" s="130" t="s">
        <v>518</v>
      </c>
      <c r="CW226" s="53"/>
      <c r="CX226" s="130" t="s">
        <v>518</v>
      </c>
      <c r="CY226" s="130" t="s">
        <v>518</v>
      </c>
      <c r="CZ226" s="53"/>
      <c r="DA226" s="130" t="s">
        <v>518</v>
      </c>
      <c r="DB226" s="130" t="s">
        <v>518</v>
      </c>
      <c r="DC226" s="53"/>
      <c r="DD226" s="130" t="s">
        <v>518</v>
      </c>
      <c r="DE226" s="130" t="s">
        <v>518</v>
      </c>
      <c r="DF226" s="53"/>
      <c r="DG226" s="130" t="s">
        <v>518</v>
      </c>
      <c r="DH226" s="130" t="s">
        <v>518</v>
      </c>
      <c r="DI226" s="53"/>
      <c r="DJ226" s="130" t="s">
        <v>518</v>
      </c>
      <c r="DK226" s="130" t="s">
        <v>518</v>
      </c>
      <c r="DL226" s="53"/>
      <c r="DM226" s="130" t="s">
        <v>518</v>
      </c>
      <c r="DN226" s="130" t="s">
        <v>518</v>
      </c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</row>
    <row r="227" spans="1:146" s="120" customFormat="1">
      <c r="A227" s="130" t="s">
        <v>122</v>
      </c>
      <c r="B227" s="131">
        <v>136</v>
      </c>
      <c r="C227" s="130" t="s">
        <v>520</v>
      </c>
      <c r="D227" s="130" t="s">
        <v>161</v>
      </c>
      <c r="E227" s="130" t="s">
        <v>198</v>
      </c>
      <c r="F227" s="132">
        <v>1</v>
      </c>
      <c r="G227" s="130" t="s">
        <v>126</v>
      </c>
      <c r="H227" s="131">
        <v>694</v>
      </c>
      <c r="I227" s="131">
        <v>7172</v>
      </c>
      <c r="J227" s="119"/>
      <c r="AJ227" s="124"/>
      <c r="AK227" s="122"/>
      <c r="AL227" s="66">
        <v>0.03</v>
      </c>
      <c r="AM227" s="121"/>
      <c r="AZ227" s="122"/>
      <c r="BB227" s="122"/>
      <c r="BF227" s="122"/>
      <c r="BG227" s="122"/>
      <c r="BZ227" s="122"/>
      <c r="CA227" s="122"/>
      <c r="CB227" s="122"/>
      <c r="CF227" s="130" t="s">
        <v>152</v>
      </c>
      <c r="CG227" s="130" t="s">
        <v>153</v>
      </c>
      <c r="CH227" s="133">
        <v>39845</v>
      </c>
      <c r="CI227" s="130" t="s">
        <v>130</v>
      </c>
      <c r="CJ227" s="130" t="s">
        <v>138</v>
      </c>
      <c r="CK227" s="133">
        <v>30682</v>
      </c>
      <c r="CL227" s="130" t="s">
        <v>170</v>
      </c>
      <c r="CM227" s="130" t="s">
        <v>259</v>
      </c>
      <c r="CN227" s="123">
        <v>39845</v>
      </c>
      <c r="CO227" s="130" t="s">
        <v>132</v>
      </c>
      <c r="CP227" s="130" t="s">
        <v>133</v>
      </c>
      <c r="CQ227" s="123">
        <v>30682</v>
      </c>
      <c r="CR227" s="130" t="s">
        <v>518</v>
      </c>
      <c r="CS227" s="130" t="s">
        <v>518</v>
      </c>
      <c r="CT227" s="53"/>
      <c r="CU227" s="130" t="s">
        <v>518</v>
      </c>
      <c r="CV227" s="130" t="s">
        <v>518</v>
      </c>
      <c r="CW227" s="53"/>
      <c r="CX227" s="130" t="s">
        <v>518</v>
      </c>
      <c r="CY227" s="130" t="s">
        <v>518</v>
      </c>
      <c r="CZ227" s="53"/>
      <c r="DA227" s="130" t="s">
        <v>518</v>
      </c>
      <c r="DB227" s="130" t="s">
        <v>518</v>
      </c>
      <c r="DC227" s="53"/>
      <c r="DD227" s="130" t="s">
        <v>518</v>
      </c>
      <c r="DE227" s="130" t="s">
        <v>518</v>
      </c>
      <c r="DF227" s="53"/>
      <c r="DG227" s="130" t="s">
        <v>518</v>
      </c>
      <c r="DH227" s="130" t="s">
        <v>518</v>
      </c>
      <c r="DI227" s="53"/>
      <c r="DJ227" s="130" t="s">
        <v>518</v>
      </c>
      <c r="DK227" s="130" t="s">
        <v>518</v>
      </c>
      <c r="DL227" s="53"/>
      <c r="DM227" s="130" t="s">
        <v>518</v>
      </c>
      <c r="DN227" s="130" t="s">
        <v>518</v>
      </c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</row>
    <row r="228" spans="1:146" s="120" customFormat="1">
      <c r="A228" s="57" t="s">
        <v>122</v>
      </c>
      <c r="B228" s="57">
        <v>8223</v>
      </c>
      <c r="C228" s="57" t="s">
        <v>385</v>
      </c>
      <c r="D228" s="57" t="s">
        <v>140</v>
      </c>
      <c r="E228" s="57" t="s">
        <v>174</v>
      </c>
      <c r="F228" s="58">
        <v>1</v>
      </c>
      <c r="G228" s="57" t="s">
        <v>126</v>
      </c>
      <c r="H228" s="59">
        <v>450</v>
      </c>
      <c r="I228" s="59">
        <v>4200</v>
      </c>
      <c r="J228" s="48">
        <v>3831.95366666667</v>
      </c>
      <c r="K228" s="48">
        <v>434.38885653662999</v>
      </c>
      <c r="L228" s="49">
        <v>0.96530857008140003</v>
      </c>
      <c r="M228" s="3" t="s">
        <v>137</v>
      </c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64">
        <v>5.2233333333333298E-2</v>
      </c>
      <c r="AM228" s="63"/>
      <c r="AN228" s="50" t="s">
        <v>128</v>
      </c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>
        <v>1.35766666666667E-5</v>
      </c>
      <c r="BJ228" s="50" t="s">
        <v>128</v>
      </c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>
        <v>3.03073850064453E-5</v>
      </c>
      <c r="CD228" s="50">
        <v>2.6735606439925601E-4</v>
      </c>
      <c r="CE228" s="50" t="s">
        <v>128</v>
      </c>
      <c r="CF228" s="57" t="s">
        <v>152</v>
      </c>
      <c r="CG228" s="60" t="s">
        <v>153</v>
      </c>
      <c r="CH228" s="61">
        <v>38930</v>
      </c>
      <c r="CI228" s="60" t="s">
        <v>132</v>
      </c>
      <c r="CJ228" s="60" t="s">
        <v>159</v>
      </c>
      <c r="CK228" s="52">
        <v>38930</v>
      </c>
      <c r="CL228" s="60" t="s">
        <v>130</v>
      </c>
      <c r="CM228" s="60" t="s">
        <v>186</v>
      </c>
      <c r="CN228" s="52">
        <v>38930</v>
      </c>
      <c r="CO228" s="60"/>
      <c r="CP228" s="60"/>
      <c r="CQ228" s="51"/>
      <c r="CR228" s="60"/>
      <c r="CS228" s="60"/>
      <c r="CT228" s="51"/>
      <c r="CU228" s="60"/>
      <c r="CV228" s="60"/>
      <c r="CW228" s="51"/>
      <c r="CX228" s="60"/>
      <c r="CY228" s="60"/>
      <c r="CZ228" s="51"/>
      <c r="DA228" s="60"/>
      <c r="DB228" s="60"/>
      <c r="DC228" s="51"/>
      <c r="DD228" s="60"/>
      <c r="DE228" s="60"/>
      <c r="DF228" s="51"/>
      <c r="DG228" s="60"/>
      <c r="DH228" s="60"/>
      <c r="DI228" s="51"/>
      <c r="DJ228" s="60"/>
      <c r="DK228" s="60"/>
      <c r="DL228" s="51"/>
      <c r="DM228" s="60"/>
      <c r="DN228" s="60"/>
      <c r="DO228" s="51"/>
      <c r="DP228" s="51"/>
      <c r="DQ228" s="51"/>
      <c r="DR228" s="51"/>
      <c r="DS228" s="51"/>
      <c r="DT228" s="51"/>
      <c r="DU228" s="51"/>
      <c r="DV228" s="51"/>
      <c r="DW228" s="51"/>
      <c r="DX228" s="51"/>
      <c r="DY228" s="51"/>
      <c r="DZ228" s="51"/>
      <c r="EA228" s="51"/>
      <c r="EB228" s="51"/>
      <c r="EC228" s="51"/>
      <c r="ED228" s="51"/>
      <c r="EE228" s="51"/>
      <c r="EF228" s="51"/>
      <c r="EG228" s="51"/>
      <c r="EH228" s="51"/>
      <c r="EI228" s="51"/>
      <c r="EJ228" s="51"/>
      <c r="EK228" s="51"/>
      <c r="EL228" s="51"/>
      <c r="EM228" s="51"/>
      <c r="EN228" s="51"/>
      <c r="EO228" s="51"/>
      <c r="EP228" s="51"/>
    </row>
    <row r="229" spans="1:146" s="120" customFormat="1">
      <c r="A229" s="57" t="s">
        <v>122</v>
      </c>
      <c r="B229" s="57">
        <v>3845</v>
      </c>
      <c r="C229" s="57" t="s">
        <v>305</v>
      </c>
      <c r="D229" s="57" t="s">
        <v>306</v>
      </c>
      <c r="E229" s="57" t="s">
        <v>307</v>
      </c>
      <c r="F229" s="58">
        <v>1</v>
      </c>
      <c r="G229" s="57" t="s">
        <v>126</v>
      </c>
      <c r="H229" s="59">
        <v>603</v>
      </c>
      <c r="I229" s="59">
        <v>7743</v>
      </c>
      <c r="J229" s="48"/>
      <c r="K229" s="48"/>
      <c r="L229" s="49"/>
      <c r="M229" s="3" t="s">
        <v>137</v>
      </c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64">
        <v>4.8999999999999998E-3</v>
      </c>
      <c r="AM229" s="63"/>
      <c r="AN229" s="50" t="s">
        <v>128</v>
      </c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7" t="s">
        <v>130</v>
      </c>
      <c r="CG229" s="60" t="s">
        <v>268</v>
      </c>
      <c r="CH229" s="61">
        <v>26299</v>
      </c>
      <c r="CI229" s="60" t="s">
        <v>132</v>
      </c>
      <c r="CJ229" s="60" t="s">
        <v>133</v>
      </c>
      <c r="CK229" s="61">
        <v>37408</v>
      </c>
      <c r="CL229" s="60"/>
      <c r="CM229" s="60"/>
      <c r="CN229" s="51"/>
      <c r="CO229" s="60"/>
      <c r="CP229" s="60"/>
      <c r="CQ229" s="51"/>
      <c r="CR229" s="60"/>
      <c r="CS229" s="60"/>
      <c r="CT229" s="51"/>
      <c r="CU229" s="60"/>
      <c r="CV229" s="60"/>
      <c r="CW229" s="51"/>
      <c r="CX229" s="60"/>
      <c r="CY229" s="60"/>
      <c r="CZ229" s="51"/>
      <c r="DA229" s="60"/>
      <c r="DB229" s="60"/>
      <c r="DC229" s="51"/>
      <c r="DD229" s="60"/>
      <c r="DE229" s="60"/>
      <c r="DF229" s="51"/>
      <c r="DG229" s="60"/>
      <c r="DH229" s="60"/>
      <c r="DI229" s="51"/>
      <c r="DJ229" s="60"/>
      <c r="DK229" s="60"/>
      <c r="DL229" s="51"/>
      <c r="DM229" s="60"/>
      <c r="DN229" s="60"/>
      <c r="DO229" s="51"/>
      <c r="DP229" s="51"/>
      <c r="DQ229" s="51"/>
      <c r="DR229" s="51"/>
      <c r="DS229" s="51"/>
      <c r="DT229" s="51"/>
      <c r="DU229" s="51"/>
      <c r="DV229" s="51"/>
      <c r="DW229" s="51"/>
      <c r="DX229" s="51"/>
      <c r="DY229" s="51"/>
      <c r="DZ229" s="51"/>
      <c r="EA229" s="51"/>
      <c r="EB229" s="51"/>
      <c r="EC229" s="51"/>
      <c r="ED229" s="51"/>
      <c r="EE229" s="51"/>
      <c r="EF229" s="51"/>
      <c r="EG229" s="51"/>
      <c r="EH229" s="51"/>
      <c r="EI229" s="51"/>
      <c r="EJ229" s="51"/>
      <c r="EK229" s="51"/>
      <c r="EL229" s="51"/>
      <c r="EM229" s="51"/>
      <c r="EN229" s="51"/>
      <c r="EO229" s="51"/>
      <c r="EP229" s="51"/>
    </row>
    <row r="230" spans="1:146" s="120" customFormat="1">
      <c r="A230" s="57" t="s">
        <v>122</v>
      </c>
      <c r="B230" s="57">
        <v>3845</v>
      </c>
      <c r="C230" s="57" t="s">
        <v>305</v>
      </c>
      <c r="D230" s="57" t="s">
        <v>306</v>
      </c>
      <c r="E230" s="57" t="s">
        <v>308</v>
      </c>
      <c r="F230" s="58">
        <v>1</v>
      </c>
      <c r="G230" s="57" t="s">
        <v>126</v>
      </c>
      <c r="H230" s="59">
        <v>567</v>
      </c>
      <c r="I230" s="59">
        <v>7743</v>
      </c>
      <c r="J230" s="48"/>
      <c r="K230" s="48"/>
      <c r="L230" s="49"/>
      <c r="M230" s="3" t="s">
        <v>137</v>
      </c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64">
        <v>4.0833333333333298E-2</v>
      </c>
      <c r="AM230" s="63"/>
      <c r="AN230" s="50" t="s">
        <v>128</v>
      </c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7" t="s">
        <v>130</v>
      </c>
      <c r="CG230" s="60" t="s">
        <v>268</v>
      </c>
      <c r="CH230" s="61">
        <v>26268</v>
      </c>
      <c r="CI230" s="60" t="s">
        <v>132</v>
      </c>
      <c r="CJ230" s="60" t="s">
        <v>133</v>
      </c>
      <c r="CK230" s="61">
        <v>37165</v>
      </c>
      <c r="CL230" s="60"/>
      <c r="CM230" s="60"/>
      <c r="CN230" s="51"/>
      <c r="CO230" s="60"/>
      <c r="CP230" s="60"/>
      <c r="CQ230" s="51"/>
      <c r="CR230" s="60"/>
      <c r="CS230" s="60"/>
      <c r="CT230" s="51"/>
      <c r="CU230" s="60"/>
      <c r="CV230" s="60"/>
      <c r="CW230" s="51"/>
      <c r="CX230" s="60"/>
      <c r="CY230" s="60"/>
      <c r="CZ230" s="51"/>
      <c r="DA230" s="60"/>
      <c r="DB230" s="60"/>
      <c r="DC230" s="51"/>
      <c r="DD230" s="60"/>
      <c r="DE230" s="60"/>
      <c r="DF230" s="51"/>
      <c r="DG230" s="60"/>
      <c r="DH230" s="60"/>
      <c r="DI230" s="51"/>
      <c r="DJ230" s="60"/>
      <c r="DK230" s="60"/>
      <c r="DL230" s="51"/>
      <c r="DM230" s="60"/>
      <c r="DN230" s="60"/>
      <c r="DO230" s="51"/>
      <c r="DP230" s="51"/>
      <c r="DQ230" s="51"/>
      <c r="DR230" s="51"/>
      <c r="DS230" s="51"/>
      <c r="DT230" s="51"/>
      <c r="DU230" s="51"/>
      <c r="DV230" s="51"/>
      <c r="DW230" s="51"/>
      <c r="DX230" s="51"/>
      <c r="DY230" s="51"/>
      <c r="DZ230" s="51"/>
      <c r="EA230" s="51"/>
      <c r="EB230" s="51"/>
      <c r="EC230" s="51"/>
      <c r="ED230" s="51"/>
      <c r="EE230" s="51"/>
      <c r="EF230" s="51"/>
      <c r="EG230" s="51"/>
      <c r="EH230" s="51"/>
      <c r="EI230" s="51"/>
      <c r="EJ230" s="51"/>
      <c r="EK230" s="51"/>
      <c r="EL230" s="51"/>
      <c r="EM230" s="51"/>
      <c r="EN230" s="51"/>
      <c r="EO230" s="51"/>
      <c r="EP230" s="51"/>
    </row>
    <row r="231" spans="1:146" s="120" customFormat="1">
      <c r="A231" s="130" t="s">
        <v>122</v>
      </c>
      <c r="B231" s="131">
        <v>56224</v>
      </c>
      <c r="C231" s="130" t="s">
        <v>483</v>
      </c>
      <c r="D231" s="130" t="s">
        <v>254</v>
      </c>
      <c r="E231" s="130" t="s">
        <v>484</v>
      </c>
      <c r="F231" s="132">
        <v>1</v>
      </c>
      <c r="G231" s="130" t="s">
        <v>126</v>
      </c>
      <c r="H231" s="131">
        <v>242</v>
      </c>
      <c r="I231" s="131">
        <v>2112</v>
      </c>
      <c r="J231" s="119"/>
      <c r="AJ231" s="124"/>
      <c r="AK231" s="122"/>
      <c r="AL231" s="66">
        <v>1.8766666666666699E-3</v>
      </c>
      <c r="AM231" s="121"/>
      <c r="AZ231" s="122"/>
      <c r="BA231" s="122"/>
      <c r="BB231" s="122"/>
      <c r="BZ231" s="122"/>
      <c r="CA231" s="122"/>
      <c r="CB231" s="122"/>
      <c r="CF231" s="130" t="s">
        <v>152</v>
      </c>
      <c r="CG231" s="130" t="s">
        <v>153</v>
      </c>
      <c r="CH231" s="133">
        <v>39508</v>
      </c>
      <c r="CI231" s="130" t="s">
        <v>170</v>
      </c>
      <c r="CJ231" s="130" t="s">
        <v>185</v>
      </c>
      <c r="CK231" s="133">
        <v>39508</v>
      </c>
      <c r="CL231" s="130" t="s">
        <v>132</v>
      </c>
      <c r="CM231" s="130" t="s">
        <v>159</v>
      </c>
      <c r="CN231" s="123">
        <v>39508</v>
      </c>
      <c r="CO231" s="130" t="s">
        <v>130</v>
      </c>
      <c r="CP231" s="130" t="s">
        <v>186</v>
      </c>
      <c r="CQ231" s="123">
        <v>39448</v>
      </c>
      <c r="CR231" s="130" t="s">
        <v>518</v>
      </c>
      <c r="CS231" s="130" t="s">
        <v>518</v>
      </c>
      <c r="CT231" s="53"/>
      <c r="CU231" s="130" t="s">
        <v>518</v>
      </c>
      <c r="CV231" s="130" t="s">
        <v>518</v>
      </c>
      <c r="CW231" s="53"/>
      <c r="CX231" s="130" t="s">
        <v>518</v>
      </c>
      <c r="CY231" s="130" t="s">
        <v>518</v>
      </c>
      <c r="CZ231" s="53"/>
      <c r="DA231" s="130" t="s">
        <v>518</v>
      </c>
      <c r="DB231" s="130" t="s">
        <v>518</v>
      </c>
      <c r="DC231" s="53"/>
      <c r="DD231" s="130" t="s">
        <v>518</v>
      </c>
      <c r="DE231" s="130" t="s">
        <v>518</v>
      </c>
      <c r="DF231" s="53"/>
      <c r="DG231" s="130" t="s">
        <v>518</v>
      </c>
      <c r="DH231" s="130" t="s">
        <v>518</v>
      </c>
      <c r="DI231" s="53"/>
      <c r="DJ231" s="130" t="s">
        <v>518</v>
      </c>
      <c r="DK231" s="130" t="s">
        <v>518</v>
      </c>
      <c r="DL231" s="53"/>
      <c r="DM231" s="130" t="s">
        <v>518</v>
      </c>
      <c r="DN231" s="130" t="s">
        <v>518</v>
      </c>
      <c r="DO231" s="53"/>
      <c r="DP231" s="53"/>
      <c r="DQ231" s="53"/>
      <c r="DR231" s="53"/>
      <c r="DS231" s="53"/>
      <c r="DT231" s="53"/>
      <c r="DU231" s="53"/>
      <c r="DV231" s="53"/>
      <c r="DW231" s="53"/>
      <c r="DX231" s="53"/>
      <c r="DY231" s="53"/>
      <c r="DZ231" s="53"/>
      <c r="EA231" s="53"/>
      <c r="EB231" s="53"/>
      <c r="EC231" s="53"/>
      <c r="ED231" s="53"/>
      <c r="EE231" s="53"/>
      <c r="EF231" s="53"/>
      <c r="EG231" s="53"/>
      <c r="EH231" s="53"/>
      <c r="EI231" s="53"/>
      <c r="EJ231" s="53"/>
      <c r="EK231" s="53"/>
      <c r="EL231" s="53"/>
      <c r="EM231" s="53"/>
      <c r="EN231" s="53"/>
      <c r="EO231" s="53"/>
      <c r="EP231" s="53"/>
    </row>
    <row r="232" spans="1:146" s="120" customFormat="1">
      <c r="A232" s="130" t="s">
        <v>122</v>
      </c>
      <c r="B232" s="131">
        <v>3470</v>
      </c>
      <c r="C232" s="130" t="s">
        <v>540</v>
      </c>
      <c r="D232" s="130" t="s">
        <v>147</v>
      </c>
      <c r="E232" s="130" t="s">
        <v>541</v>
      </c>
      <c r="F232" s="132">
        <v>1</v>
      </c>
      <c r="G232" s="130" t="s">
        <v>126</v>
      </c>
      <c r="H232" s="131">
        <v>690</v>
      </c>
      <c r="I232" s="131">
        <v>6570</v>
      </c>
      <c r="J232" s="119"/>
      <c r="K232" s="122"/>
      <c r="M232" s="122"/>
      <c r="N232" s="122"/>
      <c r="P232" s="122"/>
      <c r="Q232" s="122"/>
      <c r="S232" s="122"/>
      <c r="T232" s="122"/>
      <c r="V232" s="122"/>
      <c r="W232" s="122"/>
      <c r="Y232" s="122"/>
      <c r="Z232" s="122"/>
      <c r="AB232" s="122"/>
      <c r="AC232" s="122"/>
      <c r="AE232" s="122"/>
      <c r="AF232" s="122"/>
      <c r="AH232" s="122"/>
      <c r="AJ232" s="124"/>
      <c r="AK232" s="122"/>
      <c r="AL232" s="66">
        <v>3.0000000000000001E-3</v>
      </c>
      <c r="AM232" s="121"/>
      <c r="AN232" s="122"/>
      <c r="AO232" s="122"/>
      <c r="AQ232" s="122"/>
      <c r="AR232" s="122"/>
      <c r="AS232" s="122"/>
      <c r="AT232" s="122"/>
      <c r="AV232" s="122"/>
      <c r="AW232" s="122"/>
      <c r="AY232" s="122"/>
      <c r="AZ232" s="122"/>
      <c r="BA232" s="122"/>
      <c r="BB232" s="122"/>
      <c r="BC232" s="122"/>
      <c r="BE232" s="122"/>
      <c r="BF232" s="122"/>
      <c r="BG232" s="122"/>
      <c r="BH232" s="122"/>
      <c r="BJ232" s="122"/>
      <c r="BK232" s="122"/>
      <c r="BM232" s="122"/>
      <c r="BN232" s="122"/>
      <c r="BP232" s="122"/>
      <c r="BZ232" s="122"/>
      <c r="CA232" s="122"/>
      <c r="CB232" s="122"/>
      <c r="CF232" s="130" t="s">
        <v>152</v>
      </c>
      <c r="CG232" s="130" t="s">
        <v>153</v>
      </c>
      <c r="CH232" s="133">
        <v>37712</v>
      </c>
      <c r="CI232" s="130" t="s">
        <v>130</v>
      </c>
      <c r="CJ232" s="130" t="s">
        <v>237</v>
      </c>
      <c r="CK232" s="133">
        <v>32509</v>
      </c>
      <c r="CL232" s="130" t="s">
        <v>518</v>
      </c>
      <c r="CM232" s="130" t="s">
        <v>518</v>
      </c>
      <c r="CN232" s="136"/>
      <c r="CO232" s="130" t="s">
        <v>518</v>
      </c>
      <c r="CP232" s="130" t="s">
        <v>518</v>
      </c>
      <c r="CQ232" s="53"/>
      <c r="CR232" s="130" t="s">
        <v>518</v>
      </c>
      <c r="CS232" s="130" t="s">
        <v>518</v>
      </c>
      <c r="CT232" s="53"/>
      <c r="CU232" s="130" t="s">
        <v>518</v>
      </c>
      <c r="CV232" s="130" t="s">
        <v>518</v>
      </c>
      <c r="CW232" s="53"/>
      <c r="CX232" s="130" t="s">
        <v>518</v>
      </c>
      <c r="CY232" s="130" t="s">
        <v>518</v>
      </c>
      <c r="CZ232" s="53"/>
      <c r="DA232" s="130" t="s">
        <v>518</v>
      </c>
      <c r="DB232" s="130" t="s">
        <v>518</v>
      </c>
      <c r="DC232" s="53"/>
      <c r="DD232" s="130" t="s">
        <v>518</v>
      </c>
      <c r="DE232" s="130" t="s">
        <v>518</v>
      </c>
      <c r="DF232" s="53"/>
      <c r="DG232" s="130" t="s">
        <v>518</v>
      </c>
      <c r="DH232" s="130" t="s">
        <v>518</v>
      </c>
      <c r="DI232" s="53"/>
      <c r="DJ232" s="130" t="s">
        <v>518</v>
      </c>
      <c r="DK232" s="130" t="s">
        <v>518</v>
      </c>
      <c r="DL232" s="53"/>
      <c r="DM232" s="130" t="s">
        <v>518</v>
      </c>
      <c r="DN232" s="130" t="s">
        <v>518</v>
      </c>
      <c r="DO232" s="53"/>
      <c r="DP232" s="53"/>
      <c r="DQ232" s="53"/>
      <c r="DR232" s="53"/>
      <c r="DS232" s="53"/>
      <c r="DT232" s="53"/>
      <c r="DU232" s="53"/>
      <c r="DV232" s="53"/>
      <c r="DW232" s="53"/>
      <c r="DX232" s="53"/>
      <c r="DY232" s="53"/>
      <c r="DZ232" s="53"/>
      <c r="EA232" s="53"/>
      <c r="EB232" s="53"/>
      <c r="EC232" s="53"/>
      <c r="ED232" s="53"/>
      <c r="EE232" s="53"/>
      <c r="EF232" s="53"/>
      <c r="EG232" s="53"/>
      <c r="EH232" s="53"/>
      <c r="EI232" s="53"/>
      <c r="EJ232" s="53"/>
      <c r="EK232" s="53"/>
      <c r="EL232" s="53"/>
      <c r="EM232" s="53"/>
      <c r="EN232" s="53"/>
      <c r="EO232" s="53"/>
      <c r="EP232" s="53"/>
    </row>
    <row r="233" spans="1:146" s="120" customFormat="1">
      <c r="A233" s="130" t="s">
        <v>122</v>
      </c>
      <c r="B233" s="131">
        <v>3470</v>
      </c>
      <c r="C233" s="130" t="s">
        <v>540</v>
      </c>
      <c r="D233" s="130" t="s">
        <v>147</v>
      </c>
      <c r="E233" s="130" t="s">
        <v>542</v>
      </c>
      <c r="F233" s="132">
        <v>1</v>
      </c>
      <c r="G233" s="130" t="s">
        <v>126</v>
      </c>
      <c r="H233" s="131">
        <v>700</v>
      </c>
      <c r="I233" s="131">
        <v>6570</v>
      </c>
      <c r="J233" s="119"/>
      <c r="K233" s="122"/>
      <c r="M233" s="122"/>
      <c r="N233" s="122"/>
      <c r="P233" s="122"/>
      <c r="Q233" s="122"/>
      <c r="S233" s="122"/>
      <c r="T233" s="122"/>
      <c r="V233" s="122"/>
      <c r="W233" s="122"/>
      <c r="Y233" s="122"/>
      <c r="Z233" s="122"/>
      <c r="AB233" s="122"/>
      <c r="AC233" s="122"/>
      <c r="AE233" s="122"/>
      <c r="AF233" s="122"/>
      <c r="AH233" s="122"/>
      <c r="AJ233" s="124"/>
      <c r="AK233" s="122"/>
      <c r="AL233" s="66">
        <v>1.0999999999999999E-2</v>
      </c>
      <c r="AM233" s="121"/>
      <c r="AN233" s="122"/>
      <c r="AO233" s="122"/>
      <c r="AQ233" s="122"/>
      <c r="AR233" s="122"/>
      <c r="AS233" s="122"/>
      <c r="AT233" s="122"/>
      <c r="AV233" s="122"/>
      <c r="AW233" s="122"/>
      <c r="AY233" s="122"/>
      <c r="AZ233" s="122"/>
      <c r="BB233" s="122"/>
      <c r="BC233" s="122"/>
      <c r="BE233" s="122"/>
      <c r="BF233" s="122"/>
      <c r="BG233" s="122"/>
      <c r="BH233" s="122"/>
      <c r="BJ233" s="122"/>
      <c r="BK233" s="122"/>
      <c r="BM233" s="122"/>
      <c r="BN233" s="122"/>
      <c r="BP233" s="122"/>
      <c r="BZ233" s="122"/>
      <c r="CA233" s="122"/>
      <c r="CB233" s="122"/>
      <c r="CF233" s="130" t="s">
        <v>152</v>
      </c>
      <c r="CG233" s="130" t="s">
        <v>153</v>
      </c>
      <c r="CH233" s="133">
        <v>37622</v>
      </c>
      <c r="CI233" s="130" t="s">
        <v>130</v>
      </c>
      <c r="CJ233" s="130" t="s">
        <v>237</v>
      </c>
      <c r="CK233" s="123">
        <v>32143</v>
      </c>
      <c r="CL233" s="130" t="s">
        <v>518</v>
      </c>
      <c r="CM233" s="130" t="s">
        <v>518</v>
      </c>
      <c r="CN233" s="53"/>
      <c r="CO233" s="130" t="s">
        <v>518</v>
      </c>
      <c r="CP233" s="130" t="s">
        <v>518</v>
      </c>
      <c r="CQ233" s="53"/>
      <c r="CR233" s="130" t="s">
        <v>518</v>
      </c>
      <c r="CS233" s="130" t="s">
        <v>518</v>
      </c>
      <c r="CT233" s="53"/>
      <c r="CU233" s="130" t="s">
        <v>518</v>
      </c>
      <c r="CV233" s="130" t="s">
        <v>518</v>
      </c>
      <c r="CW233" s="53"/>
      <c r="CX233" s="130" t="s">
        <v>518</v>
      </c>
      <c r="CY233" s="130" t="s">
        <v>518</v>
      </c>
      <c r="CZ233" s="53"/>
      <c r="DA233" s="130" t="s">
        <v>518</v>
      </c>
      <c r="DB233" s="130" t="s">
        <v>518</v>
      </c>
      <c r="DC233" s="53"/>
      <c r="DD233" s="130" t="s">
        <v>518</v>
      </c>
      <c r="DE233" s="130" t="s">
        <v>518</v>
      </c>
      <c r="DF233" s="53"/>
      <c r="DG233" s="130" t="s">
        <v>518</v>
      </c>
      <c r="DH233" s="130" t="s">
        <v>518</v>
      </c>
      <c r="DI233" s="53"/>
      <c r="DJ233" s="130" t="s">
        <v>518</v>
      </c>
      <c r="DK233" s="130" t="s">
        <v>518</v>
      </c>
      <c r="DL233" s="53"/>
      <c r="DM233" s="130" t="s">
        <v>518</v>
      </c>
      <c r="DN233" s="130" t="s">
        <v>518</v>
      </c>
      <c r="DO233" s="53"/>
      <c r="DP233" s="53"/>
      <c r="DQ233" s="53"/>
      <c r="DR233" s="53"/>
      <c r="DS233" s="53"/>
      <c r="DT233" s="53"/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</row>
    <row r="234" spans="1:146" s="120" customFormat="1">
      <c r="A234" s="130" t="s">
        <v>122</v>
      </c>
      <c r="B234" s="131">
        <v>3470</v>
      </c>
      <c r="C234" s="130" t="s">
        <v>540</v>
      </c>
      <c r="D234" s="130" t="s">
        <v>147</v>
      </c>
      <c r="E234" s="130" t="s">
        <v>543</v>
      </c>
      <c r="F234" s="132">
        <v>1</v>
      </c>
      <c r="G234" s="130" t="s">
        <v>126</v>
      </c>
      <c r="H234" s="131">
        <v>613</v>
      </c>
      <c r="I234" s="131">
        <v>5730</v>
      </c>
      <c r="J234" s="119"/>
      <c r="K234" s="122"/>
      <c r="M234" s="122"/>
      <c r="N234" s="122"/>
      <c r="P234" s="122"/>
      <c r="Q234" s="122"/>
      <c r="S234" s="122"/>
      <c r="T234" s="122"/>
      <c r="V234" s="122"/>
      <c r="W234" s="122"/>
      <c r="Y234" s="122"/>
      <c r="Z234" s="122"/>
      <c r="AB234" s="122"/>
      <c r="AC234" s="122"/>
      <c r="AE234" s="122"/>
      <c r="AF234" s="122"/>
      <c r="AH234" s="122"/>
      <c r="AJ234" s="124"/>
      <c r="AK234" s="122"/>
      <c r="AL234" s="66">
        <v>2.4500000000000001E-2</v>
      </c>
      <c r="AM234" s="121"/>
      <c r="AN234" s="122"/>
      <c r="AO234" s="122"/>
      <c r="AQ234" s="122"/>
      <c r="AR234" s="122"/>
      <c r="AS234" s="122"/>
      <c r="AT234" s="122"/>
      <c r="AV234" s="122"/>
      <c r="AW234" s="122"/>
      <c r="AY234" s="122"/>
      <c r="AZ234" s="122"/>
      <c r="BB234" s="122"/>
      <c r="BC234" s="122"/>
      <c r="BE234" s="122"/>
      <c r="BF234" s="122"/>
      <c r="BG234" s="122"/>
      <c r="BH234" s="122"/>
      <c r="BJ234" s="122"/>
      <c r="BK234" s="122"/>
      <c r="BM234" s="122"/>
      <c r="BN234" s="122"/>
      <c r="BP234" s="122"/>
      <c r="BQ234" s="122"/>
      <c r="BR234" s="122"/>
      <c r="BS234" s="122"/>
      <c r="CF234" s="130" t="s">
        <v>152</v>
      </c>
      <c r="CG234" s="130" t="s">
        <v>153</v>
      </c>
      <c r="CH234" s="123">
        <v>38047</v>
      </c>
      <c r="CI234" s="130" t="s">
        <v>130</v>
      </c>
      <c r="CJ234" s="130" t="s">
        <v>237</v>
      </c>
      <c r="CK234" s="123">
        <v>32264</v>
      </c>
      <c r="CL234" s="130" t="s">
        <v>518</v>
      </c>
      <c r="CM234" s="130" t="s">
        <v>518</v>
      </c>
      <c r="CN234" s="53"/>
      <c r="CO234" s="130" t="s">
        <v>518</v>
      </c>
      <c r="CP234" s="130" t="s">
        <v>518</v>
      </c>
      <c r="CQ234" s="53"/>
      <c r="CR234" s="130" t="s">
        <v>518</v>
      </c>
      <c r="CS234" s="130" t="s">
        <v>518</v>
      </c>
      <c r="CT234" s="53"/>
      <c r="CU234" s="130" t="s">
        <v>518</v>
      </c>
      <c r="CV234" s="130" t="s">
        <v>518</v>
      </c>
      <c r="CW234" s="53"/>
      <c r="CX234" s="130" t="s">
        <v>518</v>
      </c>
      <c r="CY234" s="130" t="s">
        <v>518</v>
      </c>
      <c r="CZ234" s="53"/>
      <c r="DA234" s="130" t="s">
        <v>518</v>
      </c>
      <c r="DB234" s="130" t="s">
        <v>518</v>
      </c>
      <c r="DC234" s="53"/>
      <c r="DD234" s="130" t="s">
        <v>518</v>
      </c>
      <c r="DE234" s="130" t="s">
        <v>518</v>
      </c>
      <c r="DF234" s="53"/>
      <c r="DG234" s="130" t="s">
        <v>518</v>
      </c>
      <c r="DH234" s="130" t="s">
        <v>518</v>
      </c>
      <c r="DI234" s="53"/>
      <c r="DJ234" s="130" t="s">
        <v>518</v>
      </c>
      <c r="DK234" s="130" t="s">
        <v>518</v>
      </c>
      <c r="DL234" s="53"/>
      <c r="DM234" s="130" t="s">
        <v>518</v>
      </c>
      <c r="DN234" s="130" t="s">
        <v>518</v>
      </c>
      <c r="DO234" s="53"/>
      <c r="DP234" s="53"/>
      <c r="DQ234" s="53"/>
      <c r="DR234" s="53"/>
      <c r="DS234" s="53"/>
      <c r="DT234" s="53"/>
      <c r="DU234" s="53"/>
      <c r="DV234" s="53"/>
      <c r="DW234" s="53"/>
      <c r="DX234" s="53"/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3"/>
      <c r="EK234" s="53"/>
      <c r="EL234" s="53"/>
      <c r="EM234" s="53"/>
      <c r="EN234" s="53"/>
      <c r="EO234" s="53"/>
      <c r="EP234" s="53"/>
    </row>
    <row r="235" spans="1:146" s="120" customFormat="1">
      <c r="A235" s="130" t="s">
        <v>122</v>
      </c>
      <c r="B235" s="131">
        <v>3470</v>
      </c>
      <c r="C235" s="130" t="s">
        <v>540</v>
      </c>
      <c r="D235" s="130" t="s">
        <v>147</v>
      </c>
      <c r="E235" s="130" t="s">
        <v>544</v>
      </c>
      <c r="F235" s="132">
        <v>1</v>
      </c>
      <c r="G235" s="130" t="s">
        <v>126</v>
      </c>
      <c r="H235" s="131">
        <v>650</v>
      </c>
      <c r="I235" s="131">
        <v>6700</v>
      </c>
      <c r="J235" s="119"/>
      <c r="K235" s="122"/>
      <c r="M235" s="122"/>
      <c r="N235" s="122"/>
      <c r="P235" s="122"/>
      <c r="Q235" s="122"/>
      <c r="S235" s="122"/>
      <c r="T235" s="122"/>
      <c r="V235" s="122"/>
      <c r="W235" s="122"/>
      <c r="Y235" s="122"/>
      <c r="Z235" s="122"/>
      <c r="AB235" s="122"/>
      <c r="AC235" s="122"/>
      <c r="AE235" s="122"/>
      <c r="AF235" s="122"/>
      <c r="AH235" s="122"/>
      <c r="AJ235" s="124"/>
      <c r="AK235" s="122"/>
      <c r="AL235" s="66">
        <v>1.38E-2</v>
      </c>
      <c r="AM235" s="121"/>
      <c r="AN235" s="122"/>
      <c r="AO235" s="122"/>
      <c r="AQ235" s="122"/>
      <c r="AR235" s="122"/>
      <c r="AS235" s="122"/>
      <c r="AT235" s="122"/>
      <c r="AV235" s="122"/>
      <c r="AW235" s="122"/>
      <c r="AY235" s="122"/>
      <c r="AZ235" s="122"/>
      <c r="BA235" s="122"/>
      <c r="BB235" s="122"/>
      <c r="BC235" s="122"/>
      <c r="BE235" s="122"/>
      <c r="BF235" s="122"/>
      <c r="BG235" s="122"/>
      <c r="BH235" s="122"/>
      <c r="BJ235" s="122"/>
      <c r="BK235" s="122"/>
      <c r="BM235" s="122"/>
      <c r="BN235" s="122"/>
      <c r="BP235" s="122"/>
      <c r="BZ235" s="122"/>
      <c r="CA235" s="122"/>
      <c r="CB235" s="122"/>
      <c r="CF235" s="130" t="s">
        <v>152</v>
      </c>
      <c r="CG235" s="130" t="s">
        <v>153</v>
      </c>
      <c r="CH235" s="133">
        <v>37956</v>
      </c>
      <c r="CI235" s="130" t="s">
        <v>130</v>
      </c>
      <c r="CJ235" s="130" t="s">
        <v>237</v>
      </c>
      <c r="CK235" s="133">
        <v>30286</v>
      </c>
      <c r="CL235" s="130" t="s">
        <v>132</v>
      </c>
      <c r="CM235" s="130" t="s">
        <v>133</v>
      </c>
      <c r="CN235" s="133">
        <v>30286</v>
      </c>
      <c r="CO235" s="130" t="s">
        <v>518</v>
      </c>
      <c r="CP235" s="130" t="s">
        <v>518</v>
      </c>
      <c r="CQ235" s="53"/>
      <c r="CR235" s="130" t="s">
        <v>518</v>
      </c>
      <c r="CS235" s="130" t="s">
        <v>518</v>
      </c>
      <c r="CT235" s="53"/>
      <c r="CU235" s="130" t="s">
        <v>518</v>
      </c>
      <c r="CV235" s="130" t="s">
        <v>518</v>
      </c>
      <c r="CW235" s="53"/>
      <c r="CX235" s="130" t="s">
        <v>518</v>
      </c>
      <c r="CY235" s="130" t="s">
        <v>518</v>
      </c>
      <c r="CZ235" s="53"/>
      <c r="DA235" s="130" t="s">
        <v>518</v>
      </c>
      <c r="DB235" s="130" t="s">
        <v>518</v>
      </c>
      <c r="DC235" s="53"/>
      <c r="DD235" s="130" t="s">
        <v>518</v>
      </c>
      <c r="DE235" s="130" t="s">
        <v>518</v>
      </c>
      <c r="DF235" s="53"/>
      <c r="DG235" s="130" t="s">
        <v>518</v>
      </c>
      <c r="DH235" s="130" t="s">
        <v>518</v>
      </c>
      <c r="DI235" s="53"/>
      <c r="DJ235" s="130" t="s">
        <v>518</v>
      </c>
      <c r="DK235" s="130" t="s">
        <v>518</v>
      </c>
      <c r="DL235" s="53"/>
      <c r="DM235" s="130" t="s">
        <v>518</v>
      </c>
      <c r="DN235" s="130" t="s">
        <v>518</v>
      </c>
      <c r="DO235" s="53"/>
      <c r="DP235" s="53"/>
      <c r="DQ235" s="53"/>
      <c r="DR235" s="53"/>
      <c r="DS235" s="53"/>
      <c r="DT235" s="53"/>
      <c r="DU235" s="53"/>
      <c r="DV235" s="53"/>
      <c r="DW235" s="53"/>
      <c r="DX235" s="53"/>
      <c r="DY235" s="53"/>
      <c r="DZ235" s="53"/>
      <c r="EA235" s="53"/>
      <c r="EB235" s="53"/>
      <c r="EC235" s="53"/>
      <c r="ED235" s="53"/>
      <c r="EE235" s="53"/>
      <c r="EF235" s="53"/>
      <c r="EG235" s="53"/>
      <c r="EH235" s="53"/>
      <c r="EI235" s="53"/>
      <c r="EJ235" s="53"/>
      <c r="EK235" s="53"/>
      <c r="EL235" s="53"/>
      <c r="EM235" s="53"/>
      <c r="EN235" s="53"/>
      <c r="EO235" s="53"/>
      <c r="EP235" s="53"/>
    </row>
    <row r="236" spans="1:146" s="120" customFormat="1">
      <c r="A236" s="130" t="s">
        <v>122</v>
      </c>
      <c r="B236" s="131">
        <v>1082</v>
      </c>
      <c r="C236" s="130" t="s">
        <v>224</v>
      </c>
      <c r="D236" s="130" t="s">
        <v>225</v>
      </c>
      <c r="E236" s="130" t="s">
        <v>222</v>
      </c>
      <c r="F236" s="132">
        <v>1</v>
      </c>
      <c r="G236" s="130" t="s">
        <v>126</v>
      </c>
      <c r="H236" s="131">
        <v>850</v>
      </c>
      <c r="I236" s="131">
        <v>7675</v>
      </c>
      <c r="J236" s="119"/>
      <c r="N236" s="122"/>
      <c r="P236" s="122"/>
      <c r="AJ236" s="121"/>
      <c r="AK236" s="122"/>
      <c r="AL236" s="66">
        <v>3.0000000000000001E-3</v>
      </c>
      <c r="AM236" s="121"/>
      <c r="AT236" s="122"/>
      <c r="AV236" s="122"/>
      <c r="AW236" s="122"/>
      <c r="AY236" s="122"/>
      <c r="AZ236" s="122"/>
      <c r="BB236" s="122"/>
      <c r="BH236" s="122"/>
      <c r="BJ236" s="122"/>
      <c r="BK236" s="122"/>
      <c r="BM236" s="122"/>
      <c r="BZ236" s="122"/>
      <c r="CB236" s="122"/>
      <c r="CF236" s="130" t="s">
        <v>152</v>
      </c>
      <c r="CG236" s="130" t="s">
        <v>153</v>
      </c>
      <c r="CH236" s="133">
        <v>39114</v>
      </c>
      <c r="CI236" s="130" t="s">
        <v>170</v>
      </c>
      <c r="CJ236" s="130" t="s">
        <v>185</v>
      </c>
      <c r="CK236" s="133">
        <v>39114</v>
      </c>
      <c r="CL236" s="130" t="s">
        <v>132</v>
      </c>
      <c r="CM236" s="130" t="s">
        <v>226</v>
      </c>
      <c r="CN236" s="133">
        <v>39114</v>
      </c>
      <c r="CO236" s="130" t="s">
        <v>130</v>
      </c>
      <c r="CP236" s="130" t="s">
        <v>186</v>
      </c>
      <c r="CQ236" s="123">
        <v>39114</v>
      </c>
      <c r="CR236" s="130" t="s">
        <v>518</v>
      </c>
      <c r="CS236" s="130" t="s">
        <v>518</v>
      </c>
      <c r="CT236" s="53"/>
      <c r="CU236" s="130" t="s">
        <v>518</v>
      </c>
      <c r="CV236" s="130" t="s">
        <v>518</v>
      </c>
      <c r="CW236" s="53"/>
      <c r="CX236" s="130" t="s">
        <v>518</v>
      </c>
      <c r="CY236" s="130" t="s">
        <v>518</v>
      </c>
      <c r="CZ236" s="53"/>
      <c r="DA236" s="130" t="s">
        <v>518</v>
      </c>
      <c r="DB236" s="130" t="s">
        <v>518</v>
      </c>
      <c r="DC236" s="53"/>
      <c r="DD236" s="130" t="s">
        <v>518</v>
      </c>
      <c r="DE236" s="130" t="s">
        <v>518</v>
      </c>
      <c r="DF236" s="53"/>
      <c r="DG236" s="130" t="s">
        <v>518</v>
      </c>
      <c r="DH236" s="130" t="s">
        <v>518</v>
      </c>
      <c r="DI236" s="53"/>
      <c r="DJ236" s="130" t="s">
        <v>518</v>
      </c>
      <c r="DK236" s="130" t="s">
        <v>518</v>
      </c>
      <c r="DL236" s="53"/>
      <c r="DM236" s="130" t="s">
        <v>518</v>
      </c>
      <c r="DN236" s="130" t="s">
        <v>518</v>
      </c>
      <c r="DO236" s="53"/>
      <c r="DP236" s="53"/>
      <c r="DQ236" s="53"/>
      <c r="DR236" s="53"/>
      <c r="DS236" s="53"/>
      <c r="DT236" s="53"/>
      <c r="DU236" s="53"/>
      <c r="DV236" s="53"/>
      <c r="DW236" s="53"/>
      <c r="DX236" s="53"/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</row>
    <row r="237" spans="1:146" s="120" customFormat="1">
      <c r="A237" s="57" t="s">
        <v>122</v>
      </c>
      <c r="B237" s="57">
        <v>1082</v>
      </c>
      <c r="C237" s="57" t="s">
        <v>224</v>
      </c>
      <c r="D237" s="57" t="s">
        <v>225</v>
      </c>
      <c r="E237" s="57" t="s">
        <v>222</v>
      </c>
      <c r="F237" s="58">
        <v>1</v>
      </c>
      <c r="G237" s="57" t="s">
        <v>126</v>
      </c>
      <c r="H237" s="59">
        <v>850</v>
      </c>
      <c r="I237" s="59">
        <v>7675</v>
      </c>
      <c r="J237" s="48">
        <v>7243.6522222222202</v>
      </c>
      <c r="K237" s="48">
        <v>865.51209843159097</v>
      </c>
      <c r="L237" s="49">
        <v>1.0182495275665799</v>
      </c>
      <c r="M237" s="3" t="s">
        <v>137</v>
      </c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64">
        <v>4.3833333333333301E-2</v>
      </c>
      <c r="AM237" s="63"/>
      <c r="AN237" s="50" t="s">
        <v>128</v>
      </c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>
        <v>3.9205970149000001E-3</v>
      </c>
      <c r="BD237" s="50">
        <v>3.2899488565119803E-2</v>
      </c>
      <c r="BE237" s="50" t="s">
        <v>129</v>
      </c>
      <c r="BF237" s="50"/>
      <c r="BG237" s="50"/>
      <c r="BH237" s="50"/>
      <c r="BI237" s="50">
        <v>3.9205970149000001E-3</v>
      </c>
      <c r="BJ237" s="50" t="s">
        <v>129</v>
      </c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>
        <v>6.1139504881419198E-4</v>
      </c>
      <c r="CD237" s="50">
        <v>5.0899427775226202E-3</v>
      </c>
      <c r="CE237" s="50" t="s">
        <v>128</v>
      </c>
      <c r="CF237" s="57" t="s">
        <v>152</v>
      </c>
      <c r="CG237" s="60" t="s">
        <v>153</v>
      </c>
      <c r="CH237" s="61">
        <v>39114</v>
      </c>
      <c r="CI237" s="60" t="s">
        <v>170</v>
      </c>
      <c r="CJ237" s="60" t="s">
        <v>185</v>
      </c>
      <c r="CK237" s="61">
        <v>39114</v>
      </c>
      <c r="CL237" s="60" t="s">
        <v>132</v>
      </c>
      <c r="CM237" s="60" t="s">
        <v>226</v>
      </c>
      <c r="CN237" s="61">
        <v>39114</v>
      </c>
      <c r="CO237" s="60" t="s">
        <v>130</v>
      </c>
      <c r="CP237" s="60" t="s">
        <v>186</v>
      </c>
      <c r="CQ237" s="52">
        <v>39114</v>
      </c>
      <c r="CR237" s="60"/>
      <c r="CS237" s="60"/>
      <c r="CT237" s="51"/>
      <c r="CU237" s="60"/>
      <c r="CV237" s="60"/>
      <c r="CW237" s="51"/>
      <c r="CX237" s="60"/>
      <c r="CY237" s="60"/>
      <c r="CZ237" s="51"/>
      <c r="DA237" s="60"/>
      <c r="DB237" s="60"/>
      <c r="DC237" s="51"/>
      <c r="DD237" s="60"/>
      <c r="DE237" s="60"/>
      <c r="DF237" s="51"/>
      <c r="DG237" s="60"/>
      <c r="DH237" s="60"/>
      <c r="DI237" s="51"/>
      <c r="DJ237" s="60"/>
      <c r="DK237" s="60"/>
      <c r="DL237" s="51"/>
      <c r="DM237" s="60"/>
      <c r="DN237" s="60"/>
      <c r="DO237" s="51"/>
      <c r="DP237" s="51"/>
      <c r="DQ237" s="51"/>
      <c r="DR237" s="51"/>
      <c r="DS237" s="51"/>
      <c r="DT237" s="51"/>
      <c r="DU237" s="51"/>
      <c r="DV237" s="51"/>
      <c r="DW237" s="51"/>
      <c r="DX237" s="51"/>
      <c r="DY237" s="51"/>
      <c r="DZ237" s="51"/>
      <c r="EA237" s="51"/>
      <c r="EB237" s="51"/>
      <c r="EC237" s="51"/>
      <c r="ED237" s="51"/>
      <c r="EE237" s="51"/>
      <c r="EF237" s="51"/>
      <c r="EG237" s="51"/>
      <c r="EH237" s="51"/>
      <c r="EI237" s="51"/>
      <c r="EJ237" s="51"/>
      <c r="EK237" s="51"/>
      <c r="EL237" s="51"/>
      <c r="EM237" s="51"/>
      <c r="EN237" s="51"/>
      <c r="EO237" s="51"/>
      <c r="EP237" s="51"/>
    </row>
    <row r="238" spans="1:146" s="120" customFormat="1">
      <c r="A238" s="57" t="s">
        <v>122</v>
      </c>
      <c r="B238" s="57">
        <v>4078</v>
      </c>
      <c r="C238" s="57" t="s">
        <v>316</v>
      </c>
      <c r="D238" s="57" t="s">
        <v>314</v>
      </c>
      <c r="E238" s="57" t="s">
        <v>318</v>
      </c>
      <c r="F238" s="58">
        <v>1</v>
      </c>
      <c r="G238" s="57" t="s">
        <v>126</v>
      </c>
      <c r="H238" s="59">
        <v>574.5</v>
      </c>
      <c r="I238" s="59">
        <v>5173.07</v>
      </c>
      <c r="J238" s="48">
        <v>4487.3333333333303</v>
      </c>
      <c r="K238" s="48">
        <v>545.66109520783095</v>
      </c>
      <c r="L238" s="49">
        <v>0.94980173230257803</v>
      </c>
      <c r="M238" s="3" t="s">
        <v>137</v>
      </c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64">
        <v>8.9999999999999993E-3</v>
      </c>
      <c r="AM238" s="63"/>
      <c r="AN238" s="50" t="s">
        <v>128</v>
      </c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>
        <v>2.0266666666666699E-4</v>
      </c>
      <c r="BD238" s="50">
        <v>1.6725277624815801E-3</v>
      </c>
      <c r="BE238" s="50" t="s">
        <v>128</v>
      </c>
      <c r="BF238" s="50"/>
      <c r="BG238" s="50"/>
      <c r="BH238" s="50"/>
      <c r="BI238" s="50">
        <v>1.24766666666667E-4</v>
      </c>
      <c r="BJ238" s="50" t="s">
        <v>128</v>
      </c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>
        <v>1.98246432016677E-3</v>
      </c>
      <c r="CD238" s="50">
        <v>1.6182615946815901E-2</v>
      </c>
      <c r="CE238" s="50" t="s">
        <v>128</v>
      </c>
      <c r="CF238" s="57" t="s">
        <v>152</v>
      </c>
      <c r="CG238" s="60" t="s">
        <v>153</v>
      </c>
      <c r="CH238" s="61">
        <v>39630</v>
      </c>
      <c r="CI238" s="60" t="s">
        <v>170</v>
      </c>
      <c r="CJ238" s="60" t="s">
        <v>185</v>
      </c>
      <c r="CK238" s="61">
        <v>39630</v>
      </c>
      <c r="CL238" s="60" t="s">
        <v>132</v>
      </c>
      <c r="CM238" s="60" t="s">
        <v>159</v>
      </c>
      <c r="CN238" s="52">
        <v>39630</v>
      </c>
      <c r="CO238" s="60" t="s">
        <v>130</v>
      </c>
      <c r="CP238" s="60" t="s">
        <v>186</v>
      </c>
      <c r="CQ238" s="52">
        <v>39630</v>
      </c>
      <c r="CR238" s="60"/>
      <c r="CS238" s="60"/>
      <c r="CT238" s="51"/>
      <c r="CU238" s="60"/>
      <c r="CV238" s="60"/>
      <c r="CW238" s="51"/>
      <c r="CX238" s="60"/>
      <c r="CY238" s="60"/>
      <c r="CZ238" s="51"/>
      <c r="DA238" s="60"/>
      <c r="DB238" s="60"/>
      <c r="DC238" s="51"/>
      <c r="DD238" s="60"/>
      <c r="DE238" s="60"/>
      <c r="DF238" s="51"/>
      <c r="DG238" s="60"/>
      <c r="DH238" s="60"/>
      <c r="DI238" s="51"/>
      <c r="DJ238" s="60"/>
      <c r="DK238" s="60"/>
      <c r="DL238" s="51"/>
      <c r="DM238" s="60"/>
      <c r="DN238" s="60"/>
      <c r="DO238" s="51"/>
      <c r="DP238" s="51"/>
      <c r="DQ238" s="51"/>
      <c r="DR238" s="51"/>
      <c r="DS238" s="51"/>
      <c r="DT238" s="51"/>
      <c r="DU238" s="51"/>
      <c r="DV238" s="51"/>
      <c r="DW238" s="51"/>
      <c r="DX238" s="51"/>
      <c r="DY238" s="51"/>
      <c r="DZ238" s="51"/>
      <c r="EA238" s="51"/>
      <c r="EB238" s="51"/>
      <c r="EC238" s="51"/>
      <c r="ED238" s="51"/>
      <c r="EE238" s="51"/>
      <c r="EF238" s="51"/>
      <c r="EG238" s="51"/>
      <c r="EH238" s="51"/>
      <c r="EI238" s="51"/>
      <c r="EJ238" s="51"/>
      <c r="EK238" s="51"/>
      <c r="EL238" s="51"/>
      <c r="EM238" s="51"/>
      <c r="EN238" s="51"/>
      <c r="EO238" s="51"/>
      <c r="EP238" s="51"/>
    </row>
    <row r="239" spans="1:146" s="120" customFormat="1">
      <c r="A239" s="130" t="s">
        <v>122</v>
      </c>
      <c r="B239" s="131">
        <v>6009</v>
      </c>
      <c r="C239" s="130" t="s">
        <v>546</v>
      </c>
      <c r="D239" s="130" t="s">
        <v>547</v>
      </c>
      <c r="E239" s="130" t="s">
        <v>125</v>
      </c>
      <c r="F239" s="132">
        <v>1</v>
      </c>
      <c r="G239" s="130" t="s">
        <v>126</v>
      </c>
      <c r="H239" s="131">
        <v>853</v>
      </c>
      <c r="I239" s="131">
        <v>8700</v>
      </c>
      <c r="J239" s="119"/>
      <c r="AJ239" s="124"/>
      <c r="AK239" s="122"/>
      <c r="AL239" s="66">
        <v>7.6666666666666697E-3</v>
      </c>
      <c r="AM239" s="121"/>
      <c r="AT239" s="122"/>
      <c r="AV239" s="122"/>
      <c r="AZ239" s="122"/>
      <c r="BB239" s="122"/>
      <c r="BF239" s="122"/>
      <c r="BG239" s="122"/>
      <c r="BH239" s="122"/>
      <c r="BJ239" s="122"/>
      <c r="BK239" s="122"/>
      <c r="BM239" s="122"/>
      <c r="BZ239" s="122"/>
      <c r="CA239" s="122"/>
      <c r="CB239" s="122"/>
      <c r="CF239" s="130" t="s">
        <v>130</v>
      </c>
      <c r="CG239" s="130" t="s">
        <v>138</v>
      </c>
      <c r="CH239" s="136"/>
      <c r="CI239" s="130" t="s">
        <v>518</v>
      </c>
      <c r="CJ239" s="130" t="s">
        <v>518</v>
      </c>
      <c r="CK239" s="136"/>
      <c r="CL239" s="130" t="s">
        <v>518</v>
      </c>
      <c r="CM239" s="130" t="s">
        <v>518</v>
      </c>
      <c r="CN239" s="53"/>
      <c r="CO239" s="130" t="s">
        <v>518</v>
      </c>
      <c r="CP239" s="130" t="s">
        <v>518</v>
      </c>
      <c r="CQ239" s="53"/>
      <c r="CR239" s="130" t="s">
        <v>518</v>
      </c>
      <c r="CS239" s="130" t="s">
        <v>518</v>
      </c>
      <c r="CT239" s="53"/>
      <c r="CU239" s="130" t="s">
        <v>518</v>
      </c>
      <c r="CV239" s="130" t="s">
        <v>518</v>
      </c>
      <c r="CW239" s="53"/>
      <c r="CX239" s="130" t="s">
        <v>518</v>
      </c>
      <c r="CY239" s="130" t="s">
        <v>518</v>
      </c>
      <c r="CZ239" s="53"/>
      <c r="DA239" s="130" t="s">
        <v>518</v>
      </c>
      <c r="DB239" s="130" t="s">
        <v>518</v>
      </c>
      <c r="DC239" s="53"/>
      <c r="DD239" s="130" t="s">
        <v>518</v>
      </c>
      <c r="DE239" s="130" t="s">
        <v>518</v>
      </c>
      <c r="DF239" s="53"/>
      <c r="DG239" s="130" t="s">
        <v>518</v>
      </c>
      <c r="DH239" s="130" t="s">
        <v>518</v>
      </c>
      <c r="DI239" s="53"/>
      <c r="DJ239" s="130" t="s">
        <v>518</v>
      </c>
      <c r="DK239" s="130" t="s">
        <v>518</v>
      </c>
      <c r="DL239" s="53"/>
      <c r="DM239" s="130" t="s">
        <v>518</v>
      </c>
      <c r="DN239" s="130" t="s">
        <v>518</v>
      </c>
      <c r="DO239" s="53"/>
      <c r="DP239" s="53"/>
      <c r="DQ239" s="53"/>
      <c r="DR239" s="53"/>
      <c r="DS239" s="53"/>
      <c r="DT239" s="53"/>
      <c r="DU239" s="53"/>
      <c r="DV239" s="53"/>
      <c r="DW239" s="53"/>
      <c r="DX239" s="53"/>
      <c r="DY239" s="53"/>
      <c r="DZ239" s="53"/>
      <c r="EA239" s="53"/>
      <c r="EB239" s="53"/>
      <c r="EC239" s="53"/>
      <c r="ED239" s="53"/>
      <c r="EE239" s="53"/>
      <c r="EF239" s="53"/>
      <c r="EG239" s="53"/>
      <c r="EH239" s="53"/>
      <c r="EI239" s="53"/>
      <c r="EJ239" s="53"/>
      <c r="EK239" s="53"/>
      <c r="EL239" s="53"/>
      <c r="EM239" s="53"/>
      <c r="EN239" s="53"/>
      <c r="EO239" s="53"/>
      <c r="EP239" s="53"/>
    </row>
    <row r="240" spans="1:146" s="120" customFormat="1">
      <c r="A240" s="130" t="s">
        <v>122</v>
      </c>
      <c r="B240" s="131">
        <v>6009</v>
      </c>
      <c r="C240" s="130" t="s">
        <v>546</v>
      </c>
      <c r="D240" s="130" t="s">
        <v>547</v>
      </c>
      <c r="E240" s="130" t="s">
        <v>189</v>
      </c>
      <c r="F240" s="132">
        <v>1</v>
      </c>
      <c r="G240" s="130" t="s">
        <v>126</v>
      </c>
      <c r="H240" s="117">
        <v>881</v>
      </c>
      <c r="I240" s="117">
        <v>8700</v>
      </c>
      <c r="J240" s="119"/>
      <c r="AJ240" s="124"/>
      <c r="AK240" s="122"/>
      <c r="AL240" s="66">
        <v>4.0000000000000001E-3</v>
      </c>
      <c r="AM240" s="121"/>
      <c r="AZ240" s="122"/>
      <c r="BA240" s="122"/>
      <c r="BB240" s="122"/>
      <c r="BZ240" s="122"/>
      <c r="CA240" s="122"/>
      <c r="CB240" s="122"/>
      <c r="CF240" s="130" t="s">
        <v>130</v>
      </c>
      <c r="CG240" s="130" t="s">
        <v>138</v>
      </c>
      <c r="CH240" s="136"/>
      <c r="CI240" s="130" t="s">
        <v>518</v>
      </c>
      <c r="CJ240" s="130" t="s">
        <v>518</v>
      </c>
      <c r="CK240" s="136"/>
      <c r="CL240" s="130" t="s">
        <v>518</v>
      </c>
      <c r="CM240" s="130" t="s">
        <v>518</v>
      </c>
      <c r="CN240" s="136"/>
      <c r="CO240" s="130" t="s">
        <v>518</v>
      </c>
      <c r="CP240" s="130" t="s">
        <v>518</v>
      </c>
      <c r="CQ240" s="136"/>
      <c r="CR240" s="130" t="s">
        <v>518</v>
      </c>
      <c r="CS240" s="130" t="s">
        <v>518</v>
      </c>
      <c r="CT240" s="53"/>
      <c r="CU240" s="130" t="s">
        <v>518</v>
      </c>
      <c r="CV240" s="130" t="s">
        <v>518</v>
      </c>
      <c r="CW240" s="53"/>
      <c r="CX240" s="130" t="s">
        <v>518</v>
      </c>
      <c r="CY240" s="130" t="s">
        <v>518</v>
      </c>
      <c r="CZ240" s="53"/>
      <c r="DA240" s="130" t="s">
        <v>518</v>
      </c>
      <c r="DB240" s="130" t="s">
        <v>518</v>
      </c>
      <c r="DC240" s="53"/>
      <c r="DD240" s="130" t="s">
        <v>518</v>
      </c>
      <c r="DE240" s="130" t="s">
        <v>518</v>
      </c>
      <c r="DF240" s="53"/>
      <c r="DG240" s="130" t="s">
        <v>518</v>
      </c>
      <c r="DH240" s="130" t="s">
        <v>518</v>
      </c>
      <c r="DI240" s="53"/>
      <c r="DJ240" s="130" t="s">
        <v>518</v>
      </c>
      <c r="DK240" s="130" t="s">
        <v>518</v>
      </c>
      <c r="DL240" s="53"/>
      <c r="DM240" s="130" t="s">
        <v>518</v>
      </c>
      <c r="DN240" s="130" t="s">
        <v>518</v>
      </c>
      <c r="DO240" s="53"/>
      <c r="DP240" s="53"/>
      <c r="DQ240" s="53"/>
      <c r="DR240" s="53"/>
      <c r="DS240" s="53"/>
      <c r="DT240" s="53"/>
      <c r="DU240" s="53"/>
      <c r="DV240" s="53"/>
      <c r="DW240" s="53"/>
      <c r="DX240" s="53"/>
      <c r="DY240" s="53"/>
      <c r="DZ240" s="53"/>
      <c r="EA240" s="53"/>
      <c r="EB240" s="53"/>
      <c r="EC240" s="53"/>
      <c r="ED240" s="53"/>
      <c r="EE240" s="53"/>
      <c r="EF240" s="53"/>
      <c r="EG240" s="53"/>
      <c r="EH240" s="53"/>
      <c r="EI240" s="53"/>
      <c r="EJ240" s="53"/>
      <c r="EK240" s="53"/>
      <c r="EL240" s="53"/>
      <c r="EM240" s="53"/>
      <c r="EN240" s="53"/>
      <c r="EO240" s="53"/>
      <c r="EP240" s="53"/>
    </row>
    <row r="241" spans="1:146" s="120" customFormat="1">
      <c r="A241" s="130" t="s">
        <v>122</v>
      </c>
      <c r="B241" s="131">
        <v>3946</v>
      </c>
      <c r="C241" s="130" t="s">
        <v>545</v>
      </c>
      <c r="D241" s="130" t="s">
        <v>310</v>
      </c>
      <c r="E241" s="130" t="s">
        <v>199</v>
      </c>
      <c r="F241" s="132">
        <v>1</v>
      </c>
      <c r="G241" s="130" t="s">
        <v>126</v>
      </c>
      <c r="H241" s="131">
        <v>190</v>
      </c>
      <c r="I241" s="131">
        <v>1458</v>
      </c>
      <c r="J241" s="119"/>
      <c r="AJ241" s="121"/>
      <c r="AK241" s="122"/>
      <c r="AL241" s="66">
        <v>3.5000000000000003E-2</v>
      </c>
      <c r="AM241" s="121"/>
      <c r="AZ241" s="122"/>
      <c r="BB241" s="122"/>
      <c r="BF241" s="122"/>
      <c r="BG241" s="122"/>
      <c r="BZ241" s="122"/>
      <c r="CA241" s="122"/>
      <c r="CB241" s="122"/>
      <c r="CF241" s="130" t="s">
        <v>130</v>
      </c>
      <c r="CG241" s="130" t="s">
        <v>268</v>
      </c>
      <c r="CH241" s="123">
        <v>27912</v>
      </c>
      <c r="CI241" s="130" t="s">
        <v>518</v>
      </c>
      <c r="CJ241" s="130" t="s">
        <v>518</v>
      </c>
      <c r="CK241" s="53"/>
      <c r="CL241" s="130" t="s">
        <v>518</v>
      </c>
      <c r="CM241" s="130" t="s">
        <v>518</v>
      </c>
      <c r="CN241" s="53"/>
      <c r="CO241" s="130" t="s">
        <v>518</v>
      </c>
      <c r="CP241" s="130" t="s">
        <v>518</v>
      </c>
      <c r="CQ241" s="53"/>
      <c r="CR241" s="130" t="s">
        <v>518</v>
      </c>
      <c r="CS241" s="130" t="s">
        <v>518</v>
      </c>
      <c r="CT241" s="53"/>
      <c r="CU241" s="130" t="s">
        <v>518</v>
      </c>
      <c r="CV241" s="130" t="s">
        <v>518</v>
      </c>
      <c r="CW241" s="53"/>
      <c r="CX241" s="130" t="s">
        <v>518</v>
      </c>
      <c r="CY241" s="130" t="s">
        <v>518</v>
      </c>
      <c r="CZ241" s="53"/>
      <c r="DA241" s="130" t="s">
        <v>518</v>
      </c>
      <c r="DB241" s="130" t="s">
        <v>518</v>
      </c>
      <c r="DC241" s="53"/>
      <c r="DD241" s="130" t="s">
        <v>518</v>
      </c>
      <c r="DE241" s="130" t="s">
        <v>518</v>
      </c>
      <c r="DF241" s="53"/>
      <c r="DG241" s="130" t="s">
        <v>518</v>
      </c>
      <c r="DH241" s="130" t="s">
        <v>518</v>
      </c>
      <c r="DI241" s="53"/>
      <c r="DJ241" s="130" t="s">
        <v>518</v>
      </c>
      <c r="DK241" s="130" t="s">
        <v>518</v>
      </c>
      <c r="DL241" s="53"/>
      <c r="DM241" s="130" t="s">
        <v>518</v>
      </c>
      <c r="DN241" s="130" t="s">
        <v>518</v>
      </c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</row>
    <row r="242" spans="1:146" s="120" customFormat="1">
      <c r="A242" s="130" t="s">
        <v>122</v>
      </c>
      <c r="B242" s="131">
        <v>6016</v>
      </c>
      <c r="C242" s="130" t="s">
        <v>496</v>
      </c>
      <c r="D242" s="130" t="s">
        <v>201</v>
      </c>
      <c r="E242" s="130" t="s">
        <v>125</v>
      </c>
      <c r="F242" s="132">
        <v>1</v>
      </c>
      <c r="G242" s="130" t="s">
        <v>126</v>
      </c>
      <c r="H242" s="131">
        <v>400</v>
      </c>
      <c r="I242" s="131">
        <v>4500</v>
      </c>
      <c r="J242" s="119"/>
      <c r="K242" s="122"/>
      <c r="M242" s="122"/>
      <c r="N242" s="122"/>
      <c r="P242" s="122"/>
      <c r="Q242" s="122"/>
      <c r="S242" s="122"/>
      <c r="T242" s="122"/>
      <c r="V242" s="122"/>
      <c r="W242" s="122"/>
      <c r="Y242" s="122"/>
      <c r="Z242" s="122"/>
      <c r="AB242" s="122"/>
      <c r="AC242" s="122"/>
      <c r="AE242" s="122"/>
      <c r="AF242" s="122"/>
      <c r="AH242" s="122"/>
      <c r="AJ242" s="124"/>
      <c r="AK242" s="122"/>
      <c r="AL242" s="66">
        <v>6.59E-2</v>
      </c>
      <c r="AM242" s="121"/>
      <c r="AN242" s="122"/>
      <c r="AO242" s="122"/>
      <c r="AQ242" s="122"/>
      <c r="AR242" s="122"/>
      <c r="AS242" s="122"/>
      <c r="AT242" s="122"/>
      <c r="AV242" s="122"/>
      <c r="AW242" s="122"/>
      <c r="AY242" s="122"/>
      <c r="AZ242" s="122"/>
      <c r="BB242" s="122"/>
      <c r="BC242" s="122"/>
      <c r="BE242" s="122"/>
      <c r="BF242" s="122"/>
      <c r="BG242" s="122"/>
      <c r="BH242" s="122"/>
      <c r="BJ242" s="122"/>
      <c r="BK242" s="122"/>
      <c r="BM242" s="122"/>
      <c r="BN242" s="122"/>
      <c r="BP242" s="122"/>
      <c r="BZ242" s="122"/>
      <c r="CA242" s="122"/>
      <c r="CB242" s="122"/>
      <c r="CF242" s="130" t="s">
        <v>152</v>
      </c>
      <c r="CG242" s="130" t="s">
        <v>153</v>
      </c>
      <c r="CH242" s="123">
        <v>37773</v>
      </c>
      <c r="CI242" s="130" t="s">
        <v>130</v>
      </c>
      <c r="CJ242" s="130" t="s">
        <v>292</v>
      </c>
      <c r="CK242" s="123">
        <v>39873</v>
      </c>
      <c r="CL242" s="130" t="s">
        <v>132</v>
      </c>
      <c r="CM242" s="130" t="s">
        <v>548</v>
      </c>
      <c r="CN242" s="123">
        <v>39873</v>
      </c>
      <c r="CO242" s="130" t="s">
        <v>518</v>
      </c>
      <c r="CP242" s="130" t="s">
        <v>518</v>
      </c>
      <c r="CQ242" s="53"/>
      <c r="CR242" s="130" t="s">
        <v>518</v>
      </c>
      <c r="CS242" s="130" t="s">
        <v>518</v>
      </c>
      <c r="CT242" s="53"/>
      <c r="CU242" s="130" t="s">
        <v>518</v>
      </c>
      <c r="CV242" s="130" t="s">
        <v>518</v>
      </c>
      <c r="CW242" s="53"/>
      <c r="CX242" s="130" t="s">
        <v>518</v>
      </c>
      <c r="CY242" s="130" t="s">
        <v>518</v>
      </c>
      <c r="CZ242" s="53"/>
      <c r="DA242" s="130" t="s">
        <v>518</v>
      </c>
      <c r="DB242" s="130" t="s">
        <v>518</v>
      </c>
      <c r="DC242" s="53"/>
      <c r="DD242" s="130" t="s">
        <v>518</v>
      </c>
      <c r="DE242" s="130" t="s">
        <v>518</v>
      </c>
      <c r="DF242" s="53"/>
      <c r="DG242" s="130" t="s">
        <v>518</v>
      </c>
      <c r="DH242" s="130" t="s">
        <v>518</v>
      </c>
      <c r="DI242" s="53"/>
      <c r="DJ242" s="130" t="s">
        <v>518</v>
      </c>
      <c r="DK242" s="130" t="s">
        <v>518</v>
      </c>
      <c r="DL242" s="53"/>
      <c r="DM242" s="130" t="s">
        <v>518</v>
      </c>
      <c r="DN242" s="130" t="s">
        <v>518</v>
      </c>
      <c r="DO242" s="53"/>
      <c r="DP242" s="53"/>
      <c r="DQ242" s="53"/>
      <c r="DR242" s="53"/>
      <c r="DS242" s="53"/>
      <c r="DT242" s="53"/>
      <c r="DU242" s="53"/>
      <c r="DV242" s="53"/>
      <c r="DW242" s="53"/>
      <c r="DX242" s="53"/>
      <c r="DY242" s="53"/>
      <c r="DZ242" s="53"/>
      <c r="EA242" s="53"/>
      <c r="EB242" s="53"/>
      <c r="EC242" s="53"/>
      <c r="ED242" s="53"/>
      <c r="EE242" s="53"/>
      <c r="EF242" s="53"/>
      <c r="EG242" s="53"/>
      <c r="EH242" s="53"/>
      <c r="EI242" s="53"/>
      <c r="EJ242" s="53"/>
      <c r="EK242" s="53"/>
      <c r="EL242" s="53"/>
      <c r="EM242" s="53"/>
      <c r="EN242" s="53"/>
      <c r="EO242" s="53"/>
      <c r="EP242" s="53"/>
    </row>
    <row r="243" spans="1:146" s="120" customFormat="1">
      <c r="A243" s="130" t="s">
        <v>122</v>
      </c>
      <c r="B243" s="131">
        <v>2049</v>
      </c>
      <c r="C243" s="130" t="s">
        <v>532</v>
      </c>
      <c r="D243" s="130" t="s">
        <v>476</v>
      </c>
      <c r="E243" s="130" t="s">
        <v>499</v>
      </c>
      <c r="F243" s="132">
        <v>1</v>
      </c>
      <c r="G243" s="130" t="s">
        <v>126</v>
      </c>
      <c r="H243" s="131">
        <v>500</v>
      </c>
      <c r="I243" s="131">
        <v>4752.8599999999997</v>
      </c>
      <c r="J243" s="119"/>
      <c r="K243" s="122"/>
      <c r="M243" s="122"/>
      <c r="N243" s="122"/>
      <c r="P243" s="122"/>
      <c r="Q243" s="122"/>
      <c r="S243" s="122"/>
      <c r="T243" s="122"/>
      <c r="V243" s="122"/>
      <c r="W243" s="122"/>
      <c r="Y243" s="122"/>
      <c r="Z243" s="122"/>
      <c r="AB243" s="122"/>
      <c r="AC243" s="122"/>
      <c r="AE243" s="122"/>
      <c r="AF243" s="122"/>
      <c r="AH243" s="122"/>
      <c r="AJ243" s="124"/>
      <c r="AK243" s="122"/>
      <c r="AL243" s="66">
        <v>6.7599999999999993E-2</v>
      </c>
      <c r="AM243" s="121"/>
      <c r="AN243" s="122"/>
      <c r="AO243" s="122"/>
      <c r="AQ243" s="122"/>
      <c r="AR243" s="122"/>
      <c r="AS243" s="122"/>
      <c r="AT243" s="122"/>
      <c r="AV243" s="122"/>
      <c r="AW243" s="122"/>
      <c r="AY243" s="122"/>
      <c r="AZ243" s="122"/>
      <c r="BB243" s="122"/>
      <c r="BC243" s="122"/>
      <c r="BE243" s="122"/>
      <c r="BF243" s="122"/>
      <c r="BG243" s="122"/>
      <c r="BH243" s="122"/>
      <c r="BJ243" s="122"/>
      <c r="BK243" s="122"/>
      <c r="BM243" s="122"/>
      <c r="BN243" s="122"/>
      <c r="BP243" s="122"/>
      <c r="BZ243" s="122"/>
      <c r="CA243" s="122"/>
      <c r="CB243" s="122"/>
      <c r="CF243" s="130" t="s">
        <v>130</v>
      </c>
      <c r="CG243" s="130" t="s">
        <v>131</v>
      </c>
      <c r="CH243" s="123">
        <v>26785</v>
      </c>
      <c r="CI243" s="130" t="s">
        <v>518</v>
      </c>
      <c r="CJ243" s="130" t="s">
        <v>518</v>
      </c>
      <c r="CK243" s="53"/>
      <c r="CL243" s="130" t="s">
        <v>518</v>
      </c>
      <c r="CM243" s="130" t="s">
        <v>518</v>
      </c>
      <c r="CN243" s="53"/>
      <c r="CO243" s="130" t="s">
        <v>518</v>
      </c>
      <c r="CP243" s="130" t="s">
        <v>518</v>
      </c>
      <c r="CQ243" s="53"/>
      <c r="CR243" s="130" t="s">
        <v>518</v>
      </c>
      <c r="CS243" s="130" t="s">
        <v>518</v>
      </c>
      <c r="CT243" s="53"/>
      <c r="CU243" s="130" t="s">
        <v>518</v>
      </c>
      <c r="CV243" s="130" t="s">
        <v>518</v>
      </c>
      <c r="CW243" s="53"/>
      <c r="CX243" s="130" t="s">
        <v>518</v>
      </c>
      <c r="CY243" s="130" t="s">
        <v>518</v>
      </c>
      <c r="CZ243" s="53"/>
      <c r="DA243" s="130" t="s">
        <v>518</v>
      </c>
      <c r="DB243" s="130" t="s">
        <v>518</v>
      </c>
      <c r="DC243" s="53"/>
      <c r="DD243" s="130" t="s">
        <v>518</v>
      </c>
      <c r="DE243" s="130" t="s">
        <v>518</v>
      </c>
      <c r="DF243" s="53"/>
      <c r="DG243" s="130" t="s">
        <v>518</v>
      </c>
      <c r="DH243" s="130" t="s">
        <v>518</v>
      </c>
      <c r="DI243" s="53"/>
      <c r="DJ243" s="130" t="s">
        <v>518</v>
      </c>
      <c r="DK243" s="130" t="s">
        <v>518</v>
      </c>
      <c r="DL243" s="53"/>
      <c r="DM243" s="130" t="s">
        <v>518</v>
      </c>
      <c r="DN243" s="130" t="s">
        <v>518</v>
      </c>
      <c r="DO243" s="53"/>
      <c r="DP243" s="53"/>
      <c r="DQ243" s="53"/>
      <c r="DR243" s="53"/>
      <c r="DS243" s="53"/>
      <c r="DT243" s="53"/>
      <c r="DU243" s="53"/>
      <c r="DV243" s="53"/>
      <c r="DW243" s="53"/>
      <c r="DX243" s="53"/>
      <c r="DY243" s="53"/>
      <c r="DZ243" s="53"/>
      <c r="EA243" s="53"/>
      <c r="EB243" s="53"/>
      <c r="EC243" s="53"/>
      <c r="ED243" s="53"/>
      <c r="EE243" s="53"/>
      <c r="EF243" s="53"/>
      <c r="EG243" s="53"/>
      <c r="EH243" s="53"/>
      <c r="EI243" s="53"/>
      <c r="EJ243" s="53"/>
      <c r="EK243" s="53"/>
      <c r="EL243" s="53"/>
      <c r="EM243" s="53"/>
      <c r="EN243" s="53"/>
      <c r="EO243" s="53"/>
      <c r="EP243" s="53"/>
    </row>
    <row r="244" spans="1:146" s="120" customFormat="1">
      <c r="A244" s="57" t="s">
        <v>122</v>
      </c>
      <c r="B244" s="57">
        <v>10672</v>
      </c>
      <c r="C244" s="57" t="s">
        <v>419</v>
      </c>
      <c r="D244" s="57" t="s">
        <v>161</v>
      </c>
      <c r="E244" s="57" t="s">
        <v>421</v>
      </c>
      <c r="F244" s="58">
        <v>1</v>
      </c>
      <c r="G244" s="57" t="s">
        <v>177</v>
      </c>
      <c r="H244" s="59">
        <v>280</v>
      </c>
      <c r="I244" s="59">
        <v>1063</v>
      </c>
      <c r="J244" s="48">
        <v>1046.2666666666701</v>
      </c>
      <c r="K244" s="48">
        <v>98.790184687549399</v>
      </c>
      <c r="L244" s="49">
        <v>0.35282208816981903</v>
      </c>
      <c r="M244" s="3" t="s">
        <v>142</v>
      </c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64">
        <v>6.9266666666666699E-2</v>
      </c>
      <c r="AM244" s="63"/>
      <c r="AN244" s="50" t="s">
        <v>128</v>
      </c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>
        <v>1.9999999999999999E-6</v>
      </c>
      <c r="BD244" s="50">
        <v>2.1181591470362501E-5</v>
      </c>
      <c r="BE244" s="50" t="s">
        <v>129</v>
      </c>
      <c r="BF244" s="50"/>
      <c r="BG244" s="50"/>
      <c r="BH244" s="50"/>
      <c r="BI244" s="50">
        <v>1.6149999999999999E-3</v>
      </c>
      <c r="BJ244" s="50" t="s">
        <v>129</v>
      </c>
      <c r="BK244" s="50"/>
      <c r="BL244" s="50"/>
      <c r="BM244" s="50"/>
      <c r="BN244" s="50"/>
      <c r="BO244" s="50"/>
      <c r="BP244" s="50"/>
      <c r="BQ244" s="50"/>
      <c r="BR244" s="50"/>
      <c r="BS244" s="50"/>
      <c r="BT244" s="50">
        <v>1.83259653805776E-4</v>
      </c>
      <c r="BU244" s="50">
        <v>1.94086555995701E-3</v>
      </c>
      <c r="BV244" s="50" t="s">
        <v>128</v>
      </c>
      <c r="BW244" s="50"/>
      <c r="BX244" s="50"/>
      <c r="BY244" s="50"/>
      <c r="BZ244" s="50"/>
      <c r="CA244" s="50"/>
      <c r="CB244" s="50"/>
      <c r="CC244" s="50"/>
      <c r="CD244" s="50"/>
      <c r="CE244" s="50"/>
      <c r="CF244" s="57" t="s">
        <v>132</v>
      </c>
      <c r="CG244" s="60" t="s">
        <v>226</v>
      </c>
      <c r="CH244" s="61">
        <v>34335</v>
      </c>
      <c r="CI244" s="60" t="s">
        <v>152</v>
      </c>
      <c r="CJ244" s="60" t="s">
        <v>178</v>
      </c>
      <c r="CK244" s="52">
        <v>34335</v>
      </c>
      <c r="CL244" s="60" t="s">
        <v>130</v>
      </c>
      <c r="CM244" s="60" t="s">
        <v>186</v>
      </c>
      <c r="CN244" s="52">
        <v>34335</v>
      </c>
      <c r="CO244" s="60"/>
      <c r="CP244" s="60"/>
      <c r="CQ244" s="51"/>
      <c r="CR244" s="60"/>
      <c r="CS244" s="60"/>
      <c r="CT244" s="51"/>
      <c r="CU244" s="60"/>
      <c r="CV244" s="60"/>
      <c r="CW244" s="51"/>
      <c r="CX244" s="60"/>
      <c r="CY244" s="60"/>
      <c r="CZ244" s="51"/>
      <c r="DA244" s="60"/>
      <c r="DB244" s="60"/>
      <c r="DC244" s="51"/>
      <c r="DD244" s="60"/>
      <c r="DE244" s="60"/>
      <c r="DF244" s="51"/>
      <c r="DG244" s="60"/>
      <c r="DH244" s="60"/>
      <c r="DI244" s="51"/>
      <c r="DJ244" s="60"/>
      <c r="DK244" s="60"/>
      <c r="DL244" s="51"/>
      <c r="DM244" s="60"/>
      <c r="DN244" s="60"/>
      <c r="DO244" s="51"/>
      <c r="DP244" s="51"/>
      <c r="DQ244" s="51"/>
      <c r="DR244" s="51"/>
      <c r="DS244" s="51"/>
      <c r="DT244" s="51"/>
      <c r="DU244" s="51"/>
      <c r="DV244" s="51"/>
      <c r="DW244" s="51"/>
      <c r="DX244" s="51"/>
      <c r="DY244" s="51"/>
      <c r="DZ244" s="51"/>
      <c r="EA244" s="51"/>
      <c r="EB244" s="51"/>
      <c r="EC244" s="51"/>
      <c r="ED244" s="51"/>
      <c r="EE244" s="51"/>
      <c r="EF244" s="51"/>
      <c r="EG244" s="51"/>
      <c r="EH244" s="51"/>
      <c r="EI244" s="51"/>
      <c r="EJ244" s="51"/>
      <c r="EK244" s="51"/>
      <c r="EL244" s="51"/>
      <c r="EM244" s="51"/>
      <c r="EN244" s="51"/>
      <c r="EO244" s="51"/>
      <c r="EP244" s="51"/>
    </row>
    <row r="245" spans="1:146" s="120" customFormat="1">
      <c r="A245" s="130" t="s">
        <v>122</v>
      </c>
      <c r="B245" s="131">
        <v>6177</v>
      </c>
      <c r="C245" s="130" t="s">
        <v>550</v>
      </c>
      <c r="D245" s="130" t="s">
        <v>140</v>
      </c>
      <c r="E245" s="130" t="s">
        <v>551</v>
      </c>
      <c r="F245" s="132">
        <v>1</v>
      </c>
      <c r="G245" s="130" t="s">
        <v>126</v>
      </c>
      <c r="H245" s="131">
        <v>456.6</v>
      </c>
      <c r="I245" s="131">
        <v>4719</v>
      </c>
      <c r="J245" s="119"/>
      <c r="AJ245" s="124"/>
      <c r="AK245" s="122"/>
      <c r="AL245" s="66">
        <v>7.0000000000000007E-2</v>
      </c>
      <c r="AM245" s="121"/>
      <c r="AZ245" s="122"/>
      <c r="BA245" s="122"/>
      <c r="BB245" s="122"/>
      <c r="BF245" s="122"/>
      <c r="BG245" s="122"/>
      <c r="BZ245" s="122"/>
      <c r="CA245" s="122"/>
      <c r="CB245" s="122"/>
      <c r="CF245" s="130" t="s">
        <v>130</v>
      </c>
      <c r="CG245" s="130" t="s">
        <v>191</v>
      </c>
      <c r="CH245" s="136"/>
      <c r="CI245" s="130" t="s">
        <v>518</v>
      </c>
      <c r="CJ245" s="130" t="s">
        <v>518</v>
      </c>
      <c r="CK245" s="53"/>
      <c r="CL245" s="130" t="s">
        <v>518</v>
      </c>
      <c r="CM245" s="130" t="s">
        <v>518</v>
      </c>
      <c r="CN245" s="53"/>
      <c r="CO245" s="130" t="s">
        <v>518</v>
      </c>
      <c r="CP245" s="130" t="s">
        <v>518</v>
      </c>
      <c r="CQ245" s="53"/>
      <c r="CR245" s="130" t="s">
        <v>518</v>
      </c>
      <c r="CS245" s="130" t="s">
        <v>518</v>
      </c>
      <c r="CT245" s="53"/>
      <c r="CU245" s="130" t="s">
        <v>518</v>
      </c>
      <c r="CV245" s="130" t="s">
        <v>518</v>
      </c>
      <c r="CW245" s="53"/>
      <c r="CX245" s="130" t="s">
        <v>518</v>
      </c>
      <c r="CY245" s="130" t="s">
        <v>518</v>
      </c>
      <c r="CZ245" s="53"/>
      <c r="DA245" s="130" t="s">
        <v>518</v>
      </c>
      <c r="DB245" s="130" t="s">
        <v>518</v>
      </c>
      <c r="DC245" s="53"/>
      <c r="DD245" s="130" t="s">
        <v>518</v>
      </c>
      <c r="DE245" s="130" t="s">
        <v>518</v>
      </c>
      <c r="DF245" s="53"/>
      <c r="DG245" s="130" t="s">
        <v>518</v>
      </c>
      <c r="DH245" s="130" t="s">
        <v>518</v>
      </c>
      <c r="DI245" s="53"/>
      <c r="DJ245" s="130" t="s">
        <v>518</v>
      </c>
      <c r="DK245" s="130" t="s">
        <v>518</v>
      </c>
      <c r="DL245" s="53"/>
      <c r="DM245" s="130" t="s">
        <v>518</v>
      </c>
      <c r="DN245" s="130" t="s">
        <v>518</v>
      </c>
      <c r="DO245" s="53"/>
      <c r="DP245" s="53"/>
      <c r="DQ245" s="53"/>
      <c r="DR245" s="53"/>
      <c r="DS245" s="53"/>
      <c r="DT245" s="53"/>
      <c r="DU245" s="53"/>
      <c r="DV245" s="53"/>
      <c r="DW245" s="53"/>
      <c r="DX245" s="53"/>
      <c r="DY245" s="53"/>
      <c r="DZ245" s="53"/>
      <c r="EA245" s="53"/>
      <c r="EB245" s="53"/>
      <c r="EC245" s="53"/>
      <c r="ED245" s="53"/>
      <c r="EE245" s="53"/>
      <c r="EF245" s="53"/>
      <c r="EG245" s="53"/>
      <c r="EH245" s="53"/>
      <c r="EI245" s="53"/>
      <c r="EJ245" s="53"/>
      <c r="EK245" s="53"/>
      <c r="EL245" s="53"/>
      <c r="EM245" s="53"/>
      <c r="EN245" s="53"/>
      <c r="EO245" s="53"/>
      <c r="EP245" s="53"/>
    </row>
    <row r="246" spans="1:146" s="120" customFormat="1">
      <c r="A246" s="130" t="s">
        <v>122</v>
      </c>
      <c r="B246" s="131">
        <v>1091</v>
      </c>
      <c r="C246" s="130" t="s">
        <v>523</v>
      </c>
      <c r="D246" s="130" t="s">
        <v>225</v>
      </c>
      <c r="E246" s="130" t="s">
        <v>136</v>
      </c>
      <c r="F246" s="132">
        <v>1</v>
      </c>
      <c r="G246" s="130" t="s">
        <v>126</v>
      </c>
      <c r="H246" s="131">
        <v>145</v>
      </c>
      <c r="I246" s="131">
        <v>1363</v>
      </c>
      <c r="J246" s="119"/>
      <c r="K246" s="122"/>
      <c r="M246" s="122"/>
      <c r="AJ246" s="124"/>
      <c r="AK246" s="122"/>
      <c r="AL246" s="66">
        <v>7.3999999999999996E-2</v>
      </c>
      <c r="AM246" s="121"/>
      <c r="AW246" s="122"/>
      <c r="AY246" s="122"/>
      <c r="AZ246" s="122"/>
      <c r="BB246" s="122"/>
      <c r="BF246" s="122"/>
      <c r="BG246" s="122"/>
      <c r="BH246" s="122"/>
      <c r="BJ246" s="122"/>
      <c r="BK246" s="122"/>
      <c r="BM246" s="122"/>
      <c r="BZ246" s="122"/>
      <c r="CA246" s="122"/>
      <c r="CB246" s="122"/>
      <c r="CF246" s="130" t="s">
        <v>130</v>
      </c>
      <c r="CG246" s="130" t="s">
        <v>268</v>
      </c>
      <c r="CH246" s="133">
        <v>26481</v>
      </c>
      <c r="CI246" s="130" t="s">
        <v>518</v>
      </c>
      <c r="CJ246" s="130" t="s">
        <v>518</v>
      </c>
      <c r="CK246" s="53"/>
      <c r="CL246" s="130" t="s">
        <v>518</v>
      </c>
      <c r="CM246" s="130" t="s">
        <v>518</v>
      </c>
      <c r="CN246" s="53"/>
      <c r="CO246" s="130" t="s">
        <v>518</v>
      </c>
      <c r="CP246" s="130" t="s">
        <v>518</v>
      </c>
      <c r="CQ246" s="53"/>
      <c r="CR246" s="130" t="s">
        <v>518</v>
      </c>
      <c r="CS246" s="130" t="s">
        <v>518</v>
      </c>
      <c r="CT246" s="53"/>
      <c r="CU246" s="130" t="s">
        <v>518</v>
      </c>
      <c r="CV246" s="130" t="s">
        <v>518</v>
      </c>
      <c r="CW246" s="53"/>
      <c r="CX246" s="130" t="s">
        <v>518</v>
      </c>
      <c r="CY246" s="130" t="s">
        <v>518</v>
      </c>
      <c r="CZ246" s="53"/>
      <c r="DA246" s="130" t="s">
        <v>518</v>
      </c>
      <c r="DB246" s="130" t="s">
        <v>518</v>
      </c>
      <c r="DC246" s="53"/>
      <c r="DD246" s="130" t="s">
        <v>518</v>
      </c>
      <c r="DE246" s="130" t="s">
        <v>518</v>
      </c>
      <c r="DF246" s="53"/>
      <c r="DG246" s="130" t="s">
        <v>518</v>
      </c>
      <c r="DH246" s="130" t="s">
        <v>518</v>
      </c>
      <c r="DI246" s="53"/>
      <c r="DJ246" s="130" t="s">
        <v>518</v>
      </c>
      <c r="DK246" s="130" t="s">
        <v>518</v>
      </c>
      <c r="DL246" s="53"/>
      <c r="DM246" s="130" t="s">
        <v>518</v>
      </c>
      <c r="DN246" s="130" t="s">
        <v>518</v>
      </c>
      <c r="DO246" s="53"/>
      <c r="DP246" s="53"/>
      <c r="DQ246" s="53"/>
      <c r="DR246" s="53"/>
      <c r="DS246" s="53"/>
      <c r="DT246" s="53"/>
      <c r="DU246" s="53"/>
      <c r="DV246" s="53"/>
      <c r="DW246" s="53"/>
      <c r="DX246" s="53"/>
      <c r="DY246" s="53"/>
      <c r="DZ246" s="53"/>
      <c r="EA246" s="53"/>
      <c r="EB246" s="53"/>
      <c r="EC246" s="53"/>
      <c r="ED246" s="53"/>
      <c r="EE246" s="53"/>
      <c r="EF246" s="53"/>
      <c r="EG246" s="53"/>
      <c r="EH246" s="53"/>
      <c r="EI246" s="53"/>
      <c r="EJ246" s="53"/>
      <c r="EK246" s="53"/>
      <c r="EL246" s="53"/>
      <c r="EM246" s="53"/>
      <c r="EN246" s="53"/>
      <c r="EO246" s="53"/>
      <c r="EP246" s="53"/>
    </row>
    <row r="247" spans="1:146" s="120" customFormat="1">
      <c r="A247" s="130" t="s">
        <v>122</v>
      </c>
      <c r="B247" s="131">
        <v>1082</v>
      </c>
      <c r="C247" s="130" t="s">
        <v>224</v>
      </c>
      <c r="D247" s="130" t="s">
        <v>225</v>
      </c>
      <c r="E247" s="130" t="s">
        <v>174</v>
      </c>
      <c r="F247" s="132">
        <v>1</v>
      </c>
      <c r="G247" s="130" t="s">
        <v>126</v>
      </c>
      <c r="H247" s="131">
        <v>765</v>
      </c>
      <c r="I247" s="131">
        <v>7700</v>
      </c>
      <c r="J247" s="119"/>
      <c r="AJ247" s="121"/>
      <c r="AK247" s="122"/>
      <c r="AL247" s="66">
        <v>7.5999999999999998E-2</v>
      </c>
      <c r="AM247" s="121"/>
      <c r="CF247" s="130" t="s">
        <v>132</v>
      </c>
      <c r="CG247" s="130" t="s">
        <v>226</v>
      </c>
      <c r="CH247" s="133">
        <v>39934</v>
      </c>
      <c r="CI247" s="130" t="s">
        <v>130</v>
      </c>
      <c r="CJ247" s="130" t="s">
        <v>186</v>
      </c>
      <c r="CK247" s="133">
        <v>39934</v>
      </c>
      <c r="CL247" s="130" t="s">
        <v>518</v>
      </c>
      <c r="CM247" s="130" t="s">
        <v>518</v>
      </c>
      <c r="CN247" s="136"/>
      <c r="CO247" s="130" t="s">
        <v>518</v>
      </c>
      <c r="CP247" s="130" t="s">
        <v>518</v>
      </c>
      <c r="CQ247" s="53"/>
      <c r="CR247" s="130" t="s">
        <v>518</v>
      </c>
      <c r="CS247" s="130" t="s">
        <v>518</v>
      </c>
      <c r="CT247" s="53"/>
      <c r="CU247" s="130" t="s">
        <v>518</v>
      </c>
      <c r="CV247" s="130" t="s">
        <v>518</v>
      </c>
      <c r="CW247" s="53"/>
      <c r="CX247" s="130" t="s">
        <v>518</v>
      </c>
      <c r="CY247" s="130" t="s">
        <v>518</v>
      </c>
      <c r="CZ247" s="53"/>
      <c r="DA247" s="130" t="s">
        <v>518</v>
      </c>
      <c r="DB247" s="130" t="s">
        <v>518</v>
      </c>
      <c r="DC247" s="53"/>
      <c r="DD247" s="130" t="s">
        <v>518</v>
      </c>
      <c r="DE247" s="130" t="s">
        <v>518</v>
      </c>
      <c r="DF247" s="53"/>
      <c r="DG247" s="130" t="s">
        <v>518</v>
      </c>
      <c r="DH247" s="130" t="s">
        <v>518</v>
      </c>
      <c r="DI247" s="53"/>
      <c r="DJ247" s="130" t="s">
        <v>518</v>
      </c>
      <c r="DK247" s="130" t="s">
        <v>518</v>
      </c>
      <c r="DL247" s="53"/>
      <c r="DM247" s="130" t="s">
        <v>518</v>
      </c>
      <c r="DN247" s="130" t="s">
        <v>518</v>
      </c>
      <c r="DO247" s="53"/>
      <c r="DP247" s="53"/>
      <c r="DQ247" s="53"/>
      <c r="DR247" s="53"/>
      <c r="DS247" s="53"/>
      <c r="DT247" s="53"/>
      <c r="DU247" s="53"/>
      <c r="DV247" s="53"/>
      <c r="DW247" s="53"/>
      <c r="DX247" s="53"/>
      <c r="DY247" s="53"/>
      <c r="DZ247" s="53"/>
      <c r="EA247" s="53"/>
      <c r="EB247" s="53"/>
      <c r="EC247" s="53"/>
      <c r="ED247" s="53"/>
      <c r="EE247" s="53"/>
      <c r="EF247" s="53"/>
      <c r="EG247" s="53"/>
      <c r="EH247" s="53"/>
      <c r="EI247" s="53"/>
      <c r="EJ247" s="53"/>
      <c r="EK247" s="53"/>
      <c r="EL247" s="53"/>
      <c r="EM247" s="53"/>
      <c r="EN247" s="53"/>
      <c r="EO247" s="53"/>
      <c r="EP247" s="53"/>
    </row>
    <row r="248" spans="1:146" s="120" customFormat="1">
      <c r="A248" s="57" t="s">
        <v>122</v>
      </c>
      <c r="B248" s="57">
        <v>4078</v>
      </c>
      <c r="C248" s="57" t="s">
        <v>316</v>
      </c>
      <c r="D248" s="57" t="s">
        <v>314</v>
      </c>
      <c r="E248" s="57" t="s">
        <v>317</v>
      </c>
      <c r="F248" s="58">
        <v>1</v>
      </c>
      <c r="G248" s="57" t="s">
        <v>126</v>
      </c>
      <c r="H248" s="59">
        <v>365.6</v>
      </c>
      <c r="I248" s="59">
        <v>3423.48</v>
      </c>
      <c r="J248" s="48"/>
      <c r="K248" s="48"/>
      <c r="L248" s="49"/>
      <c r="M248" s="3" t="s">
        <v>137</v>
      </c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64">
        <v>8.3066666666666705E-2</v>
      </c>
      <c r="AM248" s="63"/>
      <c r="AN248" s="50" t="s">
        <v>128</v>
      </c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7" t="s">
        <v>130</v>
      </c>
      <c r="CG248" s="60" t="s">
        <v>186</v>
      </c>
      <c r="CH248" s="61">
        <v>37012</v>
      </c>
      <c r="CI248" s="60" t="s">
        <v>170</v>
      </c>
      <c r="CJ248" s="60" t="s">
        <v>185</v>
      </c>
      <c r="CK248" s="51"/>
      <c r="CL248" s="60"/>
      <c r="CM248" s="60"/>
      <c r="CN248" s="51"/>
      <c r="CO248" s="60"/>
      <c r="CP248" s="60"/>
      <c r="CQ248" s="51"/>
      <c r="CR248" s="60"/>
      <c r="CS248" s="60"/>
      <c r="CT248" s="51"/>
      <c r="CU248" s="60"/>
      <c r="CV248" s="60"/>
      <c r="CW248" s="51"/>
      <c r="CX248" s="60"/>
      <c r="CY248" s="60"/>
      <c r="CZ248" s="51"/>
      <c r="DA248" s="60"/>
      <c r="DB248" s="60"/>
      <c r="DC248" s="51"/>
      <c r="DD248" s="60"/>
      <c r="DE248" s="60"/>
      <c r="DF248" s="51"/>
      <c r="DG248" s="60"/>
      <c r="DH248" s="60"/>
      <c r="DI248" s="51"/>
      <c r="DJ248" s="60"/>
      <c r="DK248" s="60"/>
      <c r="DL248" s="51"/>
      <c r="DM248" s="60"/>
      <c r="DN248" s="60"/>
      <c r="DO248" s="51"/>
      <c r="DP248" s="51"/>
      <c r="DQ248" s="51"/>
      <c r="DR248" s="51"/>
      <c r="DS248" s="51"/>
      <c r="DT248" s="51"/>
      <c r="DU248" s="51"/>
      <c r="DV248" s="51"/>
      <c r="DW248" s="51"/>
      <c r="DX248" s="51"/>
      <c r="DY248" s="51"/>
      <c r="DZ248" s="51"/>
      <c r="EA248" s="51"/>
      <c r="EB248" s="51"/>
      <c r="EC248" s="51"/>
      <c r="ED248" s="51"/>
      <c r="EE248" s="51"/>
      <c r="EF248" s="51"/>
      <c r="EG248" s="51"/>
      <c r="EH248" s="51"/>
      <c r="EI248" s="51"/>
      <c r="EJ248" s="51"/>
      <c r="EK248" s="51"/>
      <c r="EL248" s="51"/>
      <c r="EM248" s="51"/>
      <c r="EN248" s="51"/>
      <c r="EO248" s="51"/>
      <c r="EP248" s="51"/>
    </row>
    <row r="249" spans="1:146" s="120" customFormat="1">
      <c r="A249" s="130" t="s">
        <v>122</v>
      </c>
      <c r="B249" s="131">
        <v>1091</v>
      </c>
      <c r="C249" s="130" t="s">
        <v>523</v>
      </c>
      <c r="D249" s="130" t="s">
        <v>225</v>
      </c>
      <c r="E249" s="130" t="s">
        <v>158</v>
      </c>
      <c r="F249" s="132">
        <v>1</v>
      </c>
      <c r="G249" s="130" t="s">
        <v>126</v>
      </c>
      <c r="H249" s="131">
        <v>325</v>
      </c>
      <c r="I249" s="131">
        <v>3081</v>
      </c>
      <c r="J249" s="119"/>
      <c r="AJ249" s="124"/>
      <c r="AK249" s="122"/>
      <c r="AL249" s="66">
        <v>8.7999999999999995E-2</v>
      </c>
      <c r="AM249" s="121"/>
      <c r="AZ249" s="122"/>
      <c r="BB249" s="122"/>
      <c r="BF249" s="122"/>
      <c r="BG249" s="122"/>
      <c r="BZ249" s="122"/>
      <c r="CA249" s="122"/>
      <c r="CB249" s="122"/>
      <c r="CF249" s="130" t="s">
        <v>130</v>
      </c>
      <c r="CG249" s="130" t="s">
        <v>131</v>
      </c>
      <c r="CH249" s="133">
        <v>28430</v>
      </c>
      <c r="CI249" s="130" t="s">
        <v>518</v>
      </c>
      <c r="CJ249" s="130" t="s">
        <v>518</v>
      </c>
      <c r="CK249" s="136"/>
      <c r="CL249" s="130" t="s">
        <v>518</v>
      </c>
      <c r="CM249" s="130" t="s">
        <v>518</v>
      </c>
      <c r="CN249" s="53"/>
      <c r="CO249" s="130" t="s">
        <v>518</v>
      </c>
      <c r="CP249" s="130" t="s">
        <v>518</v>
      </c>
      <c r="CQ249" s="53"/>
      <c r="CR249" s="130" t="s">
        <v>518</v>
      </c>
      <c r="CS249" s="130" t="s">
        <v>518</v>
      </c>
      <c r="CT249" s="53"/>
      <c r="CU249" s="130" t="s">
        <v>518</v>
      </c>
      <c r="CV249" s="130" t="s">
        <v>518</v>
      </c>
      <c r="CW249" s="53"/>
      <c r="CX249" s="130" t="s">
        <v>518</v>
      </c>
      <c r="CY249" s="130" t="s">
        <v>518</v>
      </c>
      <c r="CZ249" s="53"/>
      <c r="DA249" s="130" t="s">
        <v>518</v>
      </c>
      <c r="DB249" s="130" t="s">
        <v>518</v>
      </c>
      <c r="DC249" s="53"/>
      <c r="DD249" s="130" t="s">
        <v>518</v>
      </c>
      <c r="DE249" s="130" t="s">
        <v>518</v>
      </c>
      <c r="DF249" s="53"/>
      <c r="DG249" s="130" t="s">
        <v>518</v>
      </c>
      <c r="DH249" s="130" t="s">
        <v>518</v>
      </c>
      <c r="DI249" s="53"/>
      <c r="DJ249" s="130" t="s">
        <v>518</v>
      </c>
      <c r="DK249" s="130" t="s">
        <v>518</v>
      </c>
      <c r="DL249" s="53"/>
      <c r="DM249" s="130" t="s">
        <v>518</v>
      </c>
      <c r="DN249" s="130" t="s">
        <v>518</v>
      </c>
      <c r="DO249" s="53"/>
      <c r="DP249" s="53"/>
      <c r="DQ249" s="53"/>
      <c r="DR249" s="53"/>
      <c r="DS249" s="53"/>
      <c r="DT249" s="53"/>
      <c r="DU249" s="53"/>
      <c r="DV249" s="53"/>
      <c r="DW249" s="53"/>
      <c r="DX249" s="53"/>
      <c r="DY249" s="53"/>
      <c r="DZ249" s="53"/>
      <c r="EA249" s="53"/>
      <c r="EB249" s="53"/>
      <c r="EC249" s="53"/>
      <c r="ED249" s="53"/>
      <c r="EE249" s="53"/>
      <c r="EF249" s="53"/>
      <c r="EG249" s="53"/>
      <c r="EH249" s="53"/>
      <c r="EI249" s="53"/>
      <c r="EJ249" s="53"/>
      <c r="EK249" s="53"/>
      <c r="EL249" s="53"/>
      <c r="EM249" s="53"/>
      <c r="EN249" s="53"/>
      <c r="EO249" s="53"/>
      <c r="EP249" s="53"/>
    </row>
    <row r="250" spans="1:146" s="120" customFormat="1">
      <c r="A250" s="130" t="s">
        <v>122</v>
      </c>
      <c r="B250" s="131">
        <v>3264</v>
      </c>
      <c r="C250" s="130" t="s">
        <v>539</v>
      </c>
      <c r="D250" s="130" t="s">
        <v>150</v>
      </c>
      <c r="E250" s="130" t="s">
        <v>158</v>
      </c>
      <c r="F250" s="132">
        <v>1</v>
      </c>
      <c r="G250" s="130" t="s">
        <v>126</v>
      </c>
      <c r="H250" s="131">
        <v>105.8</v>
      </c>
      <c r="I250" s="131">
        <v>1215</v>
      </c>
      <c r="J250" s="119"/>
      <c r="K250" s="122"/>
      <c r="M250" s="122"/>
      <c r="N250" s="122"/>
      <c r="P250" s="122"/>
      <c r="Q250" s="122"/>
      <c r="S250" s="122"/>
      <c r="T250" s="122"/>
      <c r="V250" s="122"/>
      <c r="W250" s="122"/>
      <c r="Y250" s="122"/>
      <c r="Z250" s="122"/>
      <c r="AB250" s="122"/>
      <c r="AC250" s="122"/>
      <c r="AE250" s="122"/>
      <c r="AF250" s="122"/>
      <c r="AH250" s="122"/>
      <c r="AJ250" s="121"/>
      <c r="AK250" s="122"/>
      <c r="AL250" s="66">
        <v>0.104833333333333</v>
      </c>
      <c r="AM250" s="121"/>
      <c r="AN250" s="122"/>
      <c r="AO250" s="122"/>
      <c r="AQ250" s="122"/>
      <c r="AR250" s="122"/>
      <c r="AS250" s="122"/>
      <c r="AT250" s="122"/>
      <c r="AV250" s="122"/>
      <c r="AW250" s="122"/>
      <c r="AY250" s="122"/>
      <c r="AZ250" s="122"/>
      <c r="BB250" s="122"/>
      <c r="BC250" s="122"/>
      <c r="BE250" s="122"/>
      <c r="BF250" s="122"/>
      <c r="BG250" s="122"/>
      <c r="BH250" s="122"/>
      <c r="BJ250" s="122"/>
      <c r="BK250" s="122"/>
      <c r="BM250" s="122"/>
      <c r="BN250" s="122"/>
      <c r="BP250" s="122"/>
      <c r="BZ250" s="122"/>
      <c r="CB250" s="122"/>
      <c r="CF250" s="130" t="s">
        <v>130</v>
      </c>
      <c r="CG250" s="130" t="s">
        <v>324</v>
      </c>
      <c r="CH250" s="133">
        <v>25416</v>
      </c>
      <c r="CI250" s="130" t="s">
        <v>518</v>
      </c>
      <c r="CJ250" s="130" t="s">
        <v>518</v>
      </c>
      <c r="CK250" s="136"/>
      <c r="CL250" s="130" t="s">
        <v>518</v>
      </c>
      <c r="CM250" s="130" t="s">
        <v>518</v>
      </c>
      <c r="CN250" s="136"/>
      <c r="CO250" s="130" t="s">
        <v>518</v>
      </c>
      <c r="CP250" s="130" t="s">
        <v>518</v>
      </c>
      <c r="CQ250" s="136"/>
      <c r="CR250" s="130" t="s">
        <v>518</v>
      </c>
      <c r="CS250" s="130" t="s">
        <v>518</v>
      </c>
      <c r="CT250" s="136"/>
      <c r="CU250" s="130" t="s">
        <v>518</v>
      </c>
      <c r="CV250" s="130" t="s">
        <v>518</v>
      </c>
      <c r="CW250" s="136"/>
      <c r="CX250" s="130" t="s">
        <v>518</v>
      </c>
      <c r="CY250" s="130" t="s">
        <v>518</v>
      </c>
      <c r="CZ250" s="53"/>
      <c r="DA250" s="130" t="s">
        <v>518</v>
      </c>
      <c r="DB250" s="130" t="s">
        <v>518</v>
      </c>
      <c r="DC250" s="53"/>
      <c r="DD250" s="130" t="s">
        <v>518</v>
      </c>
      <c r="DE250" s="130" t="s">
        <v>518</v>
      </c>
      <c r="DF250" s="53"/>
      <c r="DG250" s="130" t="s">
        <v>518</v>
      </c>
      <c r="DH250" s="130" t="s">
        <v>518</v>
      </c>
      <c r="DI250" s="53"/>
      <c r="DJ250" s="130" t="s">
        <v>518</v>
      </c>
      <c r="DK250" s="130" t="s">
        <v>518</v>
      </c>
      <c r="DL250" s="53"/>
      <c r="DM250" s="130" t="s">
        <v>518</v>
      </c>
      <c r="DN250" s="130" t="s">
        <v>518</v>
      </c>
      <c r="DO250" s="53"/>
      <c r="DP250" s="53"/>
      <c r="DQ250" s="53"/>
      <c r="DR250" s="53"/>
      <c r="DS250" s="53"/>
      <c r="DT250" s="53"/>
      <c r="DU250" s="53"/>
      <c r="DV250" s="53"/>
      <c r="DW250" s="53"/>
      <c r="DX250" s="53"/>
      <c r="DY250" s="53"/>
      <c r="DZ250" s="53"/>
      <c r="EA250" s="53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53"/>
      <c r="EN250" s="53"/>
      <c r="EO250" s="53"/>
      <c r="EP250" s="53"/>
    </row>
    <row r="251" spans="1:146" s="120" customFormat="1">
      <c r="A251" s="130" t="s">
        <v>122</v>
      </c>
      <c r="B251" s="131">
        <v>2709</v>
      </c>
      <c r="C251" s="130" t="s">
        <v>533</v>
      </c>
      <c r="D251" s="130" t="s">
        <v>261</v>
      </c>
      <c r="E251" s="130" t="s">
        <v>534</v>
      </c>
      <c r="F251" s="132">
        <v>2</v>
      </c>
      <c r="G251" s="130" t="s">
        <v>126</v>
      </c>
      <c r="H251" s="131">
        <v>162</v>
      </c>
      <c r="I251" s="131">
        <v>1537</v>
      </c>
      <c r="J251" s="119"/>
      <c r="K251" s="122"/>
      <c r="M251" s="122"/>
      <c r="N251" s="122"/>
      <c r="P251" s="122"/>
      <c r="Q251" s="122"/>
      <c r="S251" s="122"/>
      <c r="T251" s="122"/>
      <c r="V251" s="122"/>
      <c r="W251" s="122"/>
      <c r="Y251" s="122"/>
      <c r="Z251" s="122"/>
      <c r="AB251" s="122"/>
      <c r="AC251" s="122"/>
      <c r="AE251" s="122"/>
      <c r="AF251" s="122"/>
      <c r="AH251" s="122"/>
      <c r="AJ251" s="124"/>
      <c r="AK251" s="122"/>
      <c r="AL251" s="66">
        <v>0.115333333333333</v>
      </c>
      <c r="AM251" s="121"/>
      <c r="AN251" s="122"/>
      <c r="AO251" s="122"/>
      <c r="AQ251" s="122"/>
      <c r="AR251" s="122"/>
      <c r="AS251" s="122"/>
      <c r="AT251" s="122"/>
      <c r="AV251" s="122"/>
      <c r="AW251" s="122"/>
      <c r="AY251" s="122"/>
      <c r="AZ251" s="122"/>
      <c r="BB251" s="122"/>
      <c r="BC251" s="122"/>
      <c r="BE251" s="122"/>
      <c r="BF251" s="122"/>
      <c r="BG251" s="122"/>
      <c r="BH251" s="122"/>
      <c r="BJ251" s="122"/>
      <c r="BK251" s="122"/>
      <c r="BM251" s="122"/>
      <c r="BN251" s="122"/>
      <c r="BP251" s="122"/>
      <c r="BZ251" s="122"/>
      <c r="CA251" s="122"/>
      <c r="CB251" s="122"/>
      <c r="CF251" s="130" t="s">
        <v>130</v>
      </c>
      <c r="CG251" s="130" t="s">
        <v>268</v>
      </c>
      <c r="CH251" s="133">
        <v>27364</v>
      </c>
      <c r="CI251" s="130" t="s">
        <v>130</v>
      </c>
      <c r="CJ251" s="130" t="s">
        <v>138</v>
      </c>
      <c r="CK251" s="133">
        <v>27334</v>
      </c>
      <c r="CL251" s="130" t="s">
        <v>518</v>
      </c>
      <c r="CM251" s="130" t="s">
        <v>518</v>
      </c>
      <c r="CN251" s="136"/>
      <c r="CO251" s="130" t="s">
        <v>518</v>
      </c>
      <c r="CP251" s="130" t="s">
        <v>518</v>
      </c>
      <c r="CQ251" s="136"/>
      <c r="CR251" s="130" t="s">
        <v>518</v>
      </c>
      <c r="CS251" s="130" t="s">
        <v>518</v>
      </c>
      <c r="CT251" s="136"/>
      <c r="CU251" s="130" t="s">
        <v>518</v>
      </c>
      <c r="CV251" s="130" t="s">
        <v>518</v>
      </c>
      <c r="CW251" s="136"/>
      <c r="CX251" s="130" t="s">
        <v>518</v>
      </c>
      <c r="CY251" s="130" t="s">
        <v>518</v>
      </c>
      <c r="CZ251" s="53"/>
      <c r="DA251" s="130" t="s">
        <v>518</v>
      </c>
      <c r="DB251" s="130" t="s">
        <v>518</v>
      </c>
      <c r="DC251" s="53"/>
      <c r="DD251" s="130" t="s">
        <v>518</v>
      </c>
      <c r="DE251" s="130" t="s">
        <v>518</v>
      </c>
      <c r="DF251" s="53"/>
      <c r="DG251" s="130" t="s">
        <v>518</v>
      </c>
      <c r="DH251" s="130" t="s">
        <v>518</v>
      </c>
      <c r="DI251" s="53"/>
      <c r="DJ251" s="130" t="s">
        <v>518</v>
      </c>
      <c r="DK251" s="130" t="s">
        <v>518</v>
      </c>
      <c r="DL251" s="53"/>
      <c r="DM251" s="130" t="s">
        <v>518</v>
      </c>
      <c r="DN251" s="130" t="s">
        <v>518</v>
      </c>
      <c r="DO251" s="53"/>
      <c r="DP251" s="53"/>
      <c r="DQ251" s="53"/>
      <c r="DR251" s="53"/>
      <c r="DS251" s="53"/>
      <c r="DT251" s="53"/>
      <c r="DU251" s="53"/>
      <c r="DV251" s="53"/>
      <c r="DW251" s="53"/>
      <c r="DX251" s="53"/>
      <c r="DY251" s="53"/>
      <c r="DZ251" s="53"/>
      <c r="EA251" s="53"/>
      <c r="EB251" s="53"/>
      <c r="EC251" s="53"/>
      <c r="ED251" s="53"/>
      <c r="EE251" s="53"/>
      <c r="EF251" s="53"/>
      <c r="EG251" s="53"/>
      <c r="EH251" s="53"/>
      <c r="EI251" s="53"/>
      <c r="EJ251" s="53"/>
      <c r="EK251" s="53"/>
      <c r="EL251" s="53"/>
      <c r="EM251" s="53"/>
      <c r="EN251" s="53"/>
      <c r="EO251" s="53"/>
      <c r="EP251" s="53"/>
    </row>
    <row r="252" spans="1:146" s="120" customFormat="1">
      <c r="A252" s="130" t="s">
        <v>122</v>
      </c>
      <c r="B252" s="131">
        <v>2709</v>
      </c>
      <c r="C252" s="130" t="s">
        <v>533</v>
      </c>
      <c r="D252" s="130" t="s">
        <v>261</v>
      </c>
      <c r="E252" s="130" t="s">
        <v>534</v>
      </c>
      <c r="F252" s="132" t="s">
        <v>561</v>
      </c>
      <c r="G252" s="130" t="s">
        <v>126</v>
      </c>
      <c r="H252" s="131">
        <v>162</v>
      </c>
      <c r="I252" s="131">
        <v>1537</v>
      </c>
      <c r="J252" s="119"/>
      <c r="K252" s="122"/>
      <c r="M252" s="122"/>
      <c r="N252" s="122"/>
      <c r="P252" s="122"/>
      <c r="Q252" s="122"/>
      <c r="S252" s="122"/>
      <c r="T252" s="122"/>
      <c r="V252" s="122"/>
      <c r="W252" s="122"/>
      <c r="Y252" s="122"/>
      <c r="Z252" s="122"/>
      <c r="AB252" s="122"/>
      <c r="AC252" s="122"/>
      <c r="AE252" s="122"/>
      <c r="AF252" s="122"/>
      <c r="AH252" s="122"/>
      <c r="AJ252" s="124"/>
      <c r="AK252" s="122"/>
      <c r="AL252" s="66">
        <v>0.115333333333333</v>
      </c>
      <c r="AM252" s="121"/>
      <c r="AN252" s="122"/>
      <c r="AO252" s="122"/>
      <c r="AQ252" s="122"/>
      <c r="AR252" s="122"/>
      <c r="AS252" s="122"/>
      <c r="AT252" s="122"/>
      <c r="AV252" s="122"/>
      <c r="AW252" s="122"/>
      <c r="AY252" s="122"/>
      <c r="AZ252" s="122"/>
      <c r="BB252" s="122"/>
      <c r="BC252" s="122"/>
      <c r="BE252" s="122"/>
      <c r="BF252" s="122"/>
      <c r="BG252" s="122"/>
      <c r="BH252" s="122"/>
      <c r="BJ252" s="122"/>
      <c r="BK252" s="122"/>
      <c r="BM252" s="122"/>
      <c r="BN252" s="122"/>
      <c r="BP252" s="122"/>
      <c r="BZ252" s="122"/>
      <c r="CA252" s="122"/>
      <c r="CB252" s="122"/>
      <c r="CF252" s="130" t="s">
        <v>130</v>
      </c>
      <c r="CG252" s="130" t="s">
        <v>268</v>
      </c>
      <c r="CH252" s="133">
        <v>27364</v>
      </c>
      <c r="CI252" s="130" t="s">
        <v>130</v>
      </c>
      <c r="CJ252" s="130" t="s">
        <v>138</v>
      </c>
      <c r="CK252" s="123">
        <v>27334</v>
      </c>
      <c r="CL252" s="130" t="s">
        <v>518</v>
      </c>
      <c r="CM252" s="130" t="s">
        <v>518</v>
      </c>
      <c r="CN252" s="53"/>
      <c r="CO252" s="130" t="s">
        <v>518</v>
      </c>
      <c r="CP252" s="130" t="s">
        <v>518</v>
      </c>
      <c r="CQ252" s="53"/>
      <c r="CR252" s="130" t="s">
        <v>518</v>
      </c>
      <c r="CS252" s="130" t="s">
        <v>518</v>
      </c>
      <c r="CT252" s="53"/>
      <c r="CU252" s="130" t="s">
        <v>518</v>
      </c>
      <c r="CV252" s="130" t="s">
        <v>518</v>
      </c>
      <c r="CW252" s="53"/>
      <c r="CX252" s="130" t="s">
        <v>518</v>
      </c>
      <c r="CY252" s="130" t="s">
        <v>518</v>
      </c>
      <c r="CZ252" s="53"/>
      <c r="DA252" s="130" t="s">
        <v>518</v>
      </c>
      <c r="DB252" s="130" t="s">
        <v>518</v>
      </c>
      <c r="DC252" s="53"/>
      <c r="DD252" s="130" t="s">
        <v>518</v>
      </c>
      <c r="DE252" s="130" t="s">
        <v>518</v>
      </c>
      <c r="DF252" s="53"/>
      <c r="DG252" s="130" t="s">
        <v>518</v>
      </c>
      <c r="DH252" s="130" t="s">
        <v>518</v>
      </c>
      <c r="DI252" s="53"/>
      <c r="DJ252" s="130" t="s">
        <v>518</v>
      </c>
      <c r="DK252" s="130" t="s">
        <v>518</v>
      </c>
      <c r="DL252" s="53"/>
      <c r="DM252" s="130" t="s">
        <v>518</v>
      </c>
      <c r="DN252" s="130" t="s">
        <v>518</v>
      </c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53"/>
      <c r="EN252" s="53"/>
      <c r="EO252" s="53"/>
      <c r="EP252" s="53"/>
    </row>
    <row r="253" spans="1:146" s="120" customFormat="1">
      <c r="A253" s="130" t="s">
        <v>122</v>
      </c>
      <c r="B253" s="131">
        <v>6772</v>
      </c>
      <c r="C253" s="130" t="s">
        <v>554</v>
      </c>
      <c r="D253" s="130" t="s">
        <v>157</v>
      </c>
      <c r="E253" s="130" t="s">
        <v>125</v>
      </c>
      <c r="F253" s="132">
        <v>1</v>
      </c>
      <c r="G253" s="130" t="s">
        <v>126</v>
      </c>
      <c r="H253" s="131">
        <v>465</v>
      </c>
      <c r="I253" s="131">
        <v>4567</v>
      </c>
      <c r="J253" s="119"/>
      <c r="AJ253" s="124"/>
      <c r="AK253" s="122"/>
      <c r="AL253" s="66">
        <v>0.14000000000000001</v>
      </c>
      <c r="AM253" s="121"/>
      <c r="AZ253" s="122"/>
      <c r="BB253" s="122"/>
      <c r="BZ253" s="122"/>
      <c r="CA253" s="122"/>
      <c r="CB253" s="122"/>
      <c r="CF253" s="130" t="s">
        <v>130</v>
      </c>
      <c r="CG253" s="130" t="s">
        <v>555</v>
      </c>
      <c r="CH253" s="133">
        <v>29952</v>
      </c>
      <c r="CI253" s="130" t="s">
        <v>518</v>
      </c>
      <c r="CJ253" s="130" t="s">
        <v>518</v>
      </c>
      <c r="CK253" s="53"/>
      <c r="CL253" s="130" t="s">
        <v>518</v>
      </c>
      <c r="CM253" s="130" t="s">
        <v>518</v>
      </c>
      <c r="CN253" s="53"/>
      <c r="CO253" s="130" t="s">
        <v>518</v>
      </c>
      <c r="CP253" s="130" t="s">
        <v>518</v>
      </c>
      <c r="CQ253" s="53"/>
      <c r="CR253" s="130" t="s">
        <v>518</v>
      </c>
      <c r="CS253" s="130" t="s">
        <v>518</v>
      </c>
      <c r="CT253" s="53"/>
      <c r="CU253" s="130" t="s">
        <v>518</v>
      </c>
      <c r="CV253" s="130" t="s">
        <v>518</v>
      </c>
      <c r="CW253" s="53"/>
      <c r="CX253" s="130" t="s">
        <v>518</v>
      </c>
      <c r="CY253" s="130" t="s">
        <v>518</v>
      </c>
      <c r="CZ253" s="53"/>
      <c r="DA253" s="130" t="s">
        <v>518</v>
      </c>
      <c r="DB253" s="130" t="s">
        <v>518</v>
      </c>
      <c r="DC253" s="53"/>
      <c r="DD253" s="130" t="s">
        <v>518</v>
      </c>
      <c r="DE253" s="130" t="s">
        <v>518</v>
      </c>
      <c r="DF253" s="53"/>
      <c r="DG253" s="130" t="s">
        <v>518</v>
      </c>
      <c r="DH253" s="130" t="s">
        <v>518</v>
      </c>
      <c r="DI253" s="53"/>
      <c r="DJ253" s="130" t="s">
        <v>518</v>
      </c>
      <c r="DK253" s="130" t="s">
        <v>518</v>
      </c>
      <c r="DL253" s="53"/>
      <c r="DM253" s="130" t="s">
        <v>518</v>
      </c>
      <c r="DN253" s="130" t="s">
        <v>518</v>
      </c>
      <c r="DO253" s="53"/>
      <c r="DP253" s="53"/>
      <c r="DQ253" s="53"/>
      <c r="DR253" s="53"/>
      <c r="DS253" s="53"/>
      <c r="DT253" s="53"/>
      <c r="DU253" s="53"/>
      <c r="DV253" s="53"/>
      <c r="DW253" s="53"/>
      <c r="DX253" s="53"/>
      <c r="DY253" s="53"/>
      <c r="DZ253" s="53"/>
      <c r="EA253" s="53"/>
      <c r="EB253" s="53"/>
      <c r="EC253" s="53"/>
      <c r="ED253" s="53"/>
      <c r="EE253" s="53"/>
      <c r="EF253" s="53"/>
      <c r="EG253" s="53"/>
      <c r="EH253" s="53"/>
      <c r="EI253" s="53"/>
      <c r="EJ253" s="53"/>
      <c r="EK253" s="53"/>
      <c r="EL253" s="53"/>
      <c r="EM253" s="53"/>
      <c r="EN253" s="53"/>
      <c r="EO253" s="53"/>
      <c r="EP253" s="53"/>
    </row>
    <row r="254" spans="1:146" s="120" customFormat="1">
      <c r="A254" s="57" t="s">
        <v>122</v>
      </c>
      <c r="B254" s="57">
        <v>8223</v>
      </c>
      <c r="C254" s="57" t="s">
        <v>385</v>
      </c>
      <c r="D254" s="57" t="s">
        <v>140</v>
      </c>
      <c r="E254" s="57" t="s">
        <v>222</v>
      </c>
      <c r="F254" s="58">
        <v>1</v>
      </c>
      <c r="G254" s="57" t="s">
        <v>126</v>
      </c>
      <c r="H254" s="59">
        <v>450</v>
      </c>
      <c r="I254" s="59">
        <v>4200</v>
      </c>
      <c r="J254" s="48">
        <v>3918.116</v>
      </c>
      <c r="K254" s="48">
        <v>441.057330050362</v>
      </c>
      <c r="L254" s="49">
        <v>0.98012740011191501</v>
      </c>
      <c r="M254" s="3" t="s">
        <v>142</v>
      </c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64">
        <v>0.146666666666667</v>
      </c>
      <c r="AM254" s="63"/>
      <c r="AN254" s="50" t="s">
        <v>128</v>
      </c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>
        <v>3.1066101145999999E-5</v>
      </c>
      <c r="BJ254" s="50" t="s">
        <v>128</v>
      </c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>
        <v>3.00067656246988E-3</v>
      </c>
      <c r="CD254" s="50">
        <v>2.6656396003884E-2</v>
      </c>
      <c r="CE254" s="50" t="s">
        <v>128</v>
      </c>
      <c r="CF254" s="57" t="s">
        <v>152</v>
      </c>
      <c r="CG254" s="60" t="s">
        <v>153</v>
      </c>
      <c r="CH254" s="61">
        <v>40148</v>
      </c>
      <c r="CI254" s="60" t="s">
        <v>132</v>
      </c>
      <c r="CJ254" s="60" t="s">
        <v>159</v>
      </c>
      <c r="CK254" s="52">
        <v>40148</v>
      </c>
      <c r="CL254" s="60" t="s">
        <v>130</v>
      </c>
      <c r="CM254" s="60" t="s">
        <v>186</v>
      </c>
      <c r="CN254" s="52">
        <v>40148</v>
      </c>
      <c r="CO254" s="60"/>
      <c r="CP254" s="60"/>
      <c r="CQ254" s="51"/>
      <c r="CR254" s="60"/>
      <c r="CS254" s="60"/>
      <c r="CT254" s="51"/>
      <c r="CU254" s="60"/>
      <c r="CV254" s="60"/>
      <c r="CW254" s="51"/>
      <c r="CX254" s="60"/>
      <c r="CY254" s="60"/>
      <c r="CZ254" s="51"/>
      <c r="DA254" s="60"/>
      <c r="DB254" s="60"/>
      <c r="DC254" s="51"/>
      <c r="DD254" s="60"/>
      <c r="DE254" s="60"/>
      <c r="DF254" s="51"/>
      <c r="DG254" s="60"/>
      <c r="DH254" s="60"/>
      <c r="DI254" s="51"/>
      <c r="DJ254" s="60"/>
      <c r="DK254" s="60"/>
      <c r="DL254" s="51"/>
      <c r="DM254" s="60"/>
      <c r="DN254" s="60"/>
      <c r="DO254" s="51"/>
      <c r="DP254" s="51"/>
      <c r="DQ254" s="51"/>
      <c r="DR254" s="51"/>
      <c r="DS254" s="51"/>
      <c r="DT254" s="51"/>
      <c r="DU254" s="51"/>
      <c r="DV254" s="51"/>
      <c r="DW254" s="51"/>
      <c r="DX254" s="51"/>
      <c r="DY254" s="51"/>
      <c r="DZ254" s="51"/>
      <c r="EA254" s="51"/>
      <c r="EB254" s="51"/>
      <c r="EC254" s="51"/>
      <c r="ED254" s="51"/>
      <c r="EE254" s="51"/>
      <c r="EF254" s="51"/>
      <c r="EG254" s="51"/>
      <c r="EH254" s="51"/>
      <c r="EI254" s="51"/>
      <c r="EJ254" s="51"/>
      <c r="EK254" s="51"/>
      <c r="EL254" s="51"/>
      <c r="EM254" s="51"/>
      <c r="EN254" s="51"/>
      <c r="EO254" s="51"/>
      <c r="EP254" s="51"/>
    </row>
    <row r="255" spans="1:146" s="120" customFormat="1">
      <c r="A255" s="130" t="s">
        <v>122</v>
      </c>
      <c r="B255" s="131">
        <v>1897</v>
      </c>
      <c r="C255" s="130" t="s">
        <v>528</v>
      </c>
      <c r="D255" s="130" t="s">
        <v>245</v>
      </c>
      <c r="E255" s="130" t="s">
        <v>529</v>
      </c>
      <c r="F255" s="132">
        <v>1</v>
      </c>
      <c r="G255" s="130" t="s">
        <v>126</v>
      </c>
      <c r="H255" s="131">
        <v>35</v>
      </c>
      <c r="I255" s="131">
        <v>518</v>
      </c>
      <c r="J255" s="119"/>
      <c r="AJ255" s="124"/>
      <c r="AK255" s="122"/>
      <c r="AL255" s="66">
        <v>0.15333333333333299</v>
      </c>
      <c r="AM255" s="121"/>
      <c r="BZ255" s="122"/>
      <c r="CA255" s="122"/>
      <c r="CB255" s="122"/>
      <c r="CF255" s="130" t="s">
        <v>130</v>
      </c>
      <c r="CG255" s="130" t="s">
        <v>236</v>
      </c>
      <c r="CH255" s="133">
        <v>17899</v>
      </c>
      <c r="CI255" s="130" t="s">
        <v>130</v>
      </c>
      <c r="CJ255" s="130" t="s">
        <v>241</v>
      </c>
      <c r="CK255" s="123">
        <v>31778</v>
      </c>
      <c r="CL255" s="130" t="s">
        <v>518</v>
      </c>
      <c r="CM255" s="130" t="s">
        <v>518</v>
      </c>
      <c r="CN255" s="53"/>
      <c r="CO255" s="130" t="s">
        <v>518</v>
      </c>
      <c r="CP255" s="130" t="s">
        <v>518</v>
      </c>
      <c r="CQ255" s="53"/>
      <c r="CR255" s="130" t="s">
        <v>518</v>
      </c>
      <c r="CS255" s="130" t="s">
        <v>518</v>
      </c>
      <c r="CT255" s="53"/>
      <c r="CU255" s="130" t="s">
        <v>518</v>
      </c>
      <c r="CV255" s="130" t="s">
        <v>518</v>
      </c>
      <c r="CW255" s="53"/>
      <c r="CX255" s="130" t="s">
        <v>518</v>
      </c>
      <c r="CY255" s="130" t="s">
        <v>518</v>
      </c>
      <c r="CZ255" s="53"/>
      <c r="DA255" s="130" t="s">
        <v>518</v>
      </c>
      <c r="DB255" s="130" t="s">
        <v>518</v>
      </c>
      <c r="DC255" s="53"/>
      <c r="DD255" s="130" t="s">
        <v>518</v>
      </c>
      <c r="DE255" s="130" t="s">
        <v>518</v>
      </c>
      <c r="DF255" s="53"/>
      <c r="DG255" s="130" t="s">
        <v>518</v>
      </c>
      <c r="DH255" s="130" t="s">
        <v>518</v>
      </c>
      <c r="DI255" s="53"/>
      <c r="DJ255" s="130" t="s">
        <v>518</v>
      </c>
      <c r="DK255" s="130" t="s">
        <v>518</v>
      </c>
      <c r="DL255" s="53"/>
      <c r="DM255" s="130" t="s">
        <v>518</v>
      </c>
      <c r="DN255" s="130" t="s">
        <v>518</v>
      </c>
      <c r="DO255" s="53"/>
      <c r="DP255" s="53"/>
      <c r="DQ255" s="53"/>
      <c r="DR255" s="53"/>
      <c r="DS255" s="53"/>
      <c r="DT255" s="53"/>
      <c r="DU255" s="53"/>
      <c r="DV255" s="53"/>
      <c r="DW255" s="53"/>
      <c r="DX255" s="53"/>
      <c r="DY255" s="53"/>
      <c r="DZ255" s="53"/>
      <c r="EA255" s="53"/>
      <c r="EB255" s="53"/>
      <c r="EC255" s="53"/>
      <c r="ED255" s="53"/>
      <c r="EE255" s="53"/>
      <c r="EF255" s="53"/>
      <c r="EG255" s="53"/>
      <c r="EH255" s="53"/>
      <c r="EI255" s="53"/>
      <c r="EJ255" s="53"/>
      <c r="EK255" s="53"/>
      <c r="EL255" s="53"/>
      <c r="EM255" s="53"/>
      <c r="EN255" s="53"/>
      <c r="EO255" s="53"/>
      <c r="EP255" s="53"/>
    </row>
    <row r="256" spans="1:146" s="120" customFormat="1">
      <c r="A256" s="57" t="s">
        <v>122</v>
      </c>
      <c r="B256" s="57">
        <v>6139</v>
      </c>
      <c r="C256" s="57" t="s">
        <v>353</v>
      </c>
      <c r="D256" s="57" t="s">
        <v>147</v>
      </c>
      <c r="E256" s="57" t="s">
        <v>354</v>
      </c>
      <c r="F256" s="58">
        <v>1</v>
      </c>
      <c r="G256" s="57" t="s">
        <v>126</v>
      </c>
      <c r="H256" s="59">
        <v>558</v>
      </c>
      <c r="I256" s="59">
        <v>5156</v>
      </c>
      <c r="J256" s="48">
        <v>5212.0836078071998</v>
      </c>
      <c r="K256" s="48">
        <v>492.13333333333298</v>
      </c>
      <c r="L256" s="49">
        <v>0.881959378733572</v>
      </c>
      <c r="M256" s="3" t="s">
        <v>137</v>
      </c>
      <c r="N256" s="50">
        <v>7.5484056012999999E-7</v>
      </c>
      <c r="O256" s="50"/>
      <c r="P256" s="50" t="s">
        <v>129</v>
      </c>
      <c r="Q256" s="50">
        <v>7.4546659774000002E-7</v>
      </c>
      <c r="R256" s="50"/>
      <c r="S256" s="50" t="s">
        <v>129</v>
      </c>
      <c r="T256" s="50">
        <v>3.7742028006999998E-7</v>
      </c>
      <c r="U256" s="50"/>
      <c r="V256" s="50" t="s">
        <v>129</v>
      </c>
      <c r="W256" s="50">
        <v>3.7742028006999998E-7</v>
      </c>
      <c r="X256" s="50"/>
      <c r="Y256" s="50" t="s">
        <v>129</v>
      </c>
      <c r="Z256" s="50">
        <v>1.1322608401999999E-7</v>
      </c>
      <c r="AA256" s="50"/>
      <c r="AB256" s="50" t="s">
        <v>129</v>
      </c>
      <c r="AC256" s="50">
        <v>1.1322608401999999E-7</v>
      </c>
      <c r="AD256" s="50"/>
      <c r="AE256" s="50" t="s">
        <v>129</v>
      </c>
      <c r="AF256" s="50">
        <v>5.6613042009999997E-8</v>
      </c>
      <c r="AG256" s="50"/>
      <c r="AH256" s="50" t="s">
        <v>129</v>
      </c>
      <c r="AI256" s="50">
        <v>7.4546659774000002E-7</v>
      </c>
      <c r="AJ256" s="50"/>
      <c r="AK256" s="50" t="s">
        <v>129</v>
      </c>
      <c r="AL256" s="64">
        <v>0.161462177094124</v>
      </c>
      <c r="AM256" s="63"/>
      <c r="AN256" s="50" t="s">
        <v>128</v>
      </c>
      <c r="AO256" s="50">
        <v>5.6613042009999997E-8</v>
      </c>
      <c r="AP256" s="50"/>
      <c r="AQ256" s="50" t="s">
        <v>129</v>
      </c>
      <c r="AR256" s="50">
        <v>3.7742028006999998E-7</v>
      </c>
      <c r="AS256" s="50"/>
      <c r="AT256" s="50" t="s">
        <v>129</v>
      </c>
      <c r="AU256" s="50">
        <v>2.2812004009999999E-5</v>
      </c>
      <c r="AV256" s="50" t="s">
        <v>129</v>
      </c>
      <c r="AW256" s="50">
        <v>3.7742028006999998E-7</v>
      </c>
      <c r="AX256" s="50"/>
      <c r="AY256" s="50" t="s">
        <v>129</v>
      </c>
      <c r="AZ256" s="50">
        <v>3.7273329887000001E-7</v>
      </c>
      <c r="BA256" s="50"/>
      <c r="BB256" s="50" t="s">
        <v>129</v>
      </c>
      <c r="BC256" s="50">
        <v>1.0605000000000001E-6</v>
      </c>
      <c r="BD256" s="50"/>
      <c r="BE256" s="50" t="s">
        <v>129</v>
      </c>
      <c r="BF256" s="50">
        <v>5.6613042009999997E-8</v>
      </c>
      <c r="BG256" s="50"/>
      <c r="BH256" s="50" t="s">
        <v>129</v>
      </c>
      <c r="BI256" s="50">
        <v>1E-4</v>
      </c>
      <c r="BJ256" s="50" t="s">
        <v>128</v>
      </c>
      <c r="BK256" s="50">
        <v>7.5484056012999999E-7</v>
      </c>
      <c r="BL256" s="50"/>
      <c r="BM256" s="50" t="s">
        <v>129</v>
      </c>
      <c r="BN256" s="50">
        <v>3.7273329887000001E-7</v>
      </c>
      <c r="BO256" s="50"/>
      <c r="BP256" s="50" t="s">
        <v>129</v>
      </c>
      <c r="BQ256" s="50">
        <v>5.6613042009999997E-8</v>
      </c>
      <c r="BR256" s="50"/>
      <c r="BS256" s="50" t="s">
        <v>129</v>
      </c>
      <c r="BT256" s="50">
        <v>6.4148158909431102E-5</v>
      </c>
      <c r="BU256" s="50">
        <v>6.7938004779773196E-4</v>
      </c>
      <c r="BV256" s="50" t="s">
        <v>128</v>
      </c>
      <c r="BW256" s="50"/>
      <c r="BX256" s="50"/>
      <c r="BY256" s="50"/>
      <c r="BZ256" s="50"/>
      <c r="CA256" s="50"/>
      <c r="CB256" s="50"/>
      <c r="CC256" s="50"/>
      <c r="CD256" s="50"/>
      <c r="CE256" s="50"/>
      <c r="CF256" s="57" t="s">
        <v>130</v>
      </c>
      <c r="CG256" s="60" t="s">
        <v>268</v>
      </c>
      <c r="CH256" s="61">
        <v>28185</v>
      </c>
      <c r="CI256" s="60"/>
      <c r="CJ256" s="60"/>
      <c r="CK256" s="51"/>
      <c r="CL256" s="60"/>
      <c r="CM256" s="60"/>
      <c r="CN256" s="51"/>
      <c r="CO256" s="60"/>
      <c r="CP256" s="60"/>
      <c r="CQ256" s="51"/>
      <c r="CR256" s="60"/>
      <c r="CS256" s="60"/>
      <c r="CT256" s="51"/>
      <c r="CU256" s="60"/>
      <c r="CV256" s="60"/>
      <c r="CW256" s="51"/>
      <c r="CX256" s="60"/>
      <c r="CY256" s="60"/>
      <c r="CZ256" s="51"/>
      <c r="DA256" s="60"/>
      <c r="DB256" s="60"/>
      <c r="DC256" s="51"/>
      <c r="DD256" s="60"/>
      <c r="DE256" s="60"/>
      <c r="DF256" s="51"/>
      <c r="DG256" s="60"/>
      <c r="DH256" s="60"/>
      <c r="DI256" s="51"/>
      <c r="DJ256" s="60"/>
      <c r="DK256" s="60"/>
      <c r="DL256" s="51"/>
      <c r="DM256" s="60"/>
      <c r="DN256" s="60"/>
      <c r="DO256" s="51"/>
      <c r="DP256" s="51"/>
      <c r="DQ256" s="51"/>
      <c r="DR256" s="51"/>
      <c r="DS256" s="51"/>
      <c r="DT256" s="51"/>
      <c r="DU256" s="51"/>
      <c r="DV256" s="51"/>
      <c r="DW256" s="51"/>
      <c r="DX256" s="51"/>
      <c r="DY256" s="51"/>
      <c r="DZ256" s="51"/>
      <c r="EA256" s="51"/>
      <c r="EB256" s="51"/>
      <c r="EC256" s="51"/>
      <c r="ED256" s="51"/>
      <c r="EE256" s="51"/>
      <c r="EF256" s="51"/>
      <c r="EG256" s="51"/>
      <c r="EH256" s="51"/>
      <c r="EI256" s="51"/>
      <c r="EJ256" s="51"/>
      <c r="EK256" s="51"/>
      <c r="EL256" s="51"/>
      <c r="EM256" s="51"/>
      <c r="EN256" s="51"/>
      <c r="EO256" s="51"/>
      <c r="EP256" s="51"/>
    </row>
    <row r="257" spans="1:146" s="120" customFormat="1">
      <c r="A257" s="130" t="s">
        <v>122</v>
      </c>
      <c r="B257" s="131">
        <v>1897</v>
      </c>
      <c r="C257" s="130" t="s">
        <v>528</v>
      </c>
      <c r="D257" s="130" t="s">
        <v>245</v>
      </c>
      <c r="E257" s="130" t="s">
        <v>530</v>
      </c>
      <c r="F257" s="132">
        <v>1</v>
      </c>
      <c r="G257" s="130" t="s">
        <v>126</v>
      </c>
      <c r="H257" s="131">
        <v>36</v>
      </c>
      <c r="I257" s="131">
        <v>471</v>
      </c>
      <c r="J257" s="119"/>
      <c r="K257" s="122"/>
      <c r="M257" s="122"/>
      <c r="N257" s="122"/>
      <c r="P257" s="122"/>
      <c r="Q257" s="122"/>
      <c r="S257" s="122"/>
      <c r="T257" s="122"/>
      <c r="V257" s="122"/>
      <c r="W257" s="122"/>
      <c r="Y257" s="122"/>
      <c r="Z257" s="122"/>
      <c r="AB257" s="122"/>
      <c r="AC257" s="122"/>
      <c r="AE257" s="122"/>
      <c r="AF257" s="122"/>
      <c r="AH257" s="122"/>
      <c r="AJ257" s="124"/>
      <c r="AK257" s="122"/>
      <c r="AL257" s="66">
        <v>0.2</v>
      </c>
      <c r="AM257" s="121"/>
      <c r="AN257" s="122"/>
      <c r="AO257" s="122"/>
      <c r="AQ257" s="122"/>
      <c r="AR257" s="122"/>
      <c r="AS257" s="122"/>
      <c r="AT257" s="122"/>
      <c r="AV257" s="122"/>
      <c r="AW257" s="122"/>
      <c r="AY257" s="122"/>
      <c r="AZ257" s="122"/>
      <c r="BB257" s="122"/>
      <c r="BC257" s="122"/>
      <c r="BE257" s="122"/>
      <c r="BH257" s="122"/>
      <c r="BJ257" s="122"/>
      <c r="BK257" s="122"/>
      <c r="BM257" s="122"/>
      <c r="BN257" s="122"/>
      <c r="BP257" s="122"/>
      <c r="BZ257" s="122"/>
      <c r="CA257" s="122"/>
      <c r="CB257" s="122"/>
      <c r="CF257" s="130" t="s">
        <v>130</v>
      </c>
      <c r="CG257" s="130" t="s">
        <v>236</v>
      </c>
      <c r="CH257" s="133">
        <v>18629</v>
      </c>
      <c r="CI257" s="130" t="s">
        <v>130</v>
      </c>
      <c r="CJ257" s="130" t="s">
        <v>241</v>
      </c>
      <c r="CK257" s="133">
        <v>31778</v>
      </c>
      <c r="CL257" s="130" t="s">
        <v>518</v>
      </c>
      <c r="CM257" s="130" t="s">
        <v>518</v>
      </c>
      <c r="CN257" s="53"/>
      <c r="CO257" s="130" t="s">
        <v>518</v>
      </c>
      <c r="CP257" s="130" t="s">
        <v>518</v>
      </c>
      <c r="CQ257" s="53"/>
      <c r="CR257" s="130" t="s">
        <v>518</v>
      </c>
      <c r="CS257" s="130" t="s">
        <v>518</v>
      </c>
      <c r="CT257" s="53"/>
      <c r="CU257" s="130" t="s">
        <v>518</v>
      </c>
      <c r="CV257" s="130" t="s">
        <v>518</v>
      </c>
      <c r="CW257" s="53"/>
      <c r="CX257" s="130" t="s">
        <v>518</v>
      </c>
      <c r="CY257" s="130" t="s">
        <v>518</v>
      </c>
      <c r="CZ257" s="53"/>
      <c r="DA257" s="130" t="s">
        <v>518</v>
      </c>
      <c r="DB257" s="130" t="s">
        <v>518</v>
      </c>
      <c r="DC257" s="53"/>
      <c r="DD257" s="130" t="s">
        <v>518</v>
      </c>
      <c r="DE257" s="130" t="s">
        <v>518</v>
      </c>
      <c r="DF257" s="53"/>
      <c r="DG257" s="130" t="s">
        <v>518</v>
      </c>
      <c r="DH257" s="130" t="s">
        <v>518</v>
      </c>
      <c r="DI257" s="53"/>
      <c r="DJ257" s="130" t="s">
        <v>518</v>
      </c>
      <c r="DK257" s="130" t="s">
        <v>518</v>
      </c>
      <c r="DL257" s="53"/>
      <c r="DM257" s="130" t="s">
        <v>518</v>
      </c>
      <c r="DN257" s="130" t="s">
        <v>518</v>
      </c>
      <c r="DO257" s="53"/>
      <c r="DP257" s="53"/>
      <c r="DQ257" s="53"/>
      <c r="DR257" s="53"/>
      <c r="DS257" s="53"/>
      <c r="DT257" s="53"/>
      <c r="DU257" s="53"/>
      <c r="DV257" s="53"/>
      <c r="DW257" s="53"/>
      <c r="DX257" s="53"/>
      <c r="DY257" s="53"/>
      <c r="DZ257" s="53"/>
      <c r="EA257" s="53"/>
      <c r="EB257" s="53"/>
      <c r="EC257" s="53"/>
      <c r="ED257" s="53"/>
      <c r="EE257" s="53"/>
      <c r="EF257" s="53"/>
      <c r="EG257" s="53"/>
      <c r="EH257" s="53"/>
      <c r="EI257" s="53"/>
      <c r="EJ257" s="53"/>
      <c r="EK257" s="53"/>
      <c r="EL257" s="53"/>
      <c r="EM257" s="53"/>
      <c r="EN257" s="53"/>
      <c r="EO257" s="53"/>
      <c r="EP257" s="53"/>
    </row>
    <row r="258" spans="1:146" s="120" customFormat="1">
      <c r="A258" s="130" t="s">
        <v>122</v>
      </c>
      <c r="B258" s="131">
        <v>6068</v>
      </c>
      <c r="C258" s="130" t="s">
        <v>549</v>
      </c>
      <c r="D258" s="130" t="s">
        <v>231</v>
      </c>
      <c r="E258" s="130" t="s">
        <v>136</v>
      </c>
      <c r="F258" s="132">
        <v>1</v>
      </c>
      <c r="G258" s="130" t="s">
        <v>126</v>
      </c>
      <c r="H258" s="131">
        <v>790</v>
      </c>
      <c r="I258" s="131">
        <v>8396</v>
      </c>
      <c r="J258" s="119"/>
      <c r="AJ258" s="121"/>
      <c r="AK258" s="122"/>
      <c r="AL258" s="66">
        <v>0.23488888888888901</v>
      </c>
      <c r="AM258" s="121"/>
      <c r="AZ258" s="122"/>
      <c r="BB258" s="122"/>
      <c r="BF258" s="122"/>
      <c r="BG258" s="122"/>
      <c r="BZ258" s="122"/>
      <c r="CA258" s="122"/>
      <c r="CB258" s="122"/>
      <c r="CF258" s="130" t="s">
        <v>130</v>
      </c>
      <c r="CG258" s="130" t="s">
        <v>138</v>
      </c>
      <c r="CH258" s="133">
        <v>28672</v>
      </c>
      <c r="CI258" s="130" t="s">
        <v>132</v>
      </c>
      <c r="CJ258" s="130" t="s">
        <v>133</v>
      </c>
      <c r="CK258" s="133">
        <v>28611</v>
      </c>
      <c r="CL258" s="130" t="s">
        <v>518</v>
      </c>
      <c r="CM258" s="130" t="s">
        <v>518</v>
      </c>
      <c r="CN258" s="53"/>
      <c r="CO258" s="130" t="s">
        <v>518</v>
      </c>
      <c r="CP258" s="130" t="s">
        <v>518</v>
      </c>
      <c r="CQ258" s="53"/>
      <c r="CR258" s="130" t="s">
        <v>518</v>
      </c>
      <c r="CS258" s="130" t="s">
        <v>518</v>
      </c>
      <c r="CT258" s="53"/>
      <c r="CU258" s="130" t="s">
        <v>518</v>
      </c>
      <c r="CV258" s="130" t="s">
        <v>518</v>
      </c>
      <c r="CW258" s="53"/>
      <c r="CX258" s="130" t="s">
        <v>518</v>
      </c>
      <c r="CY258" s="130" t="s">
        <v>518</v>
      </c>
      <c r="CZ258" s="53"/>
      <c r="DA258" s="130" t="s">
        <v>518</v>
      </c>
      <c r="DB258" s="130" t="s">
        <v>518</v>
      </c>
      <c r="DC258" s="53"/>
      <c r="DD258" s="130" t="s">
        <v>518</v>
      </c>
      <c r="DE258" s="130" t="s">
        <v>518</v>
      </c>
      <c r="DF258" s="53"/>
      <c r="DG258" s="130" t="s">
        <v>518</v>
      </c>
      <c r="DH258" s="130" t="s">
        <v>518</v>
      </c>
      <c r="DI258" s="53"/>
      <c r="DJ258" s="130" t="s">
        <v>518</v>
      </c>
      <c r="DK258" s="130" t="s">
        <v>518</v>
      </c>
      <c r="DL258" s="53"/>
      <c r="DM258" s="130" t="s">
        <v>518</v>
      </c>
      <c r="DN258" s="130" t="s">
        <v>518</v>
      </c>
      <c r="DO258" s="53"/>
      <c r="DP258" s="53"/>
      <c r="DQ258" s="53"/>
      <c r="DR258" s="53"/>
      <c r="DS258" s="53"/>
      <c r="DT258" s="53"/>
      <c r="DU258" s="53"/>
      <c r="DV258" s="53"/>
      <c r="DW258" s="53"/>
      <c r="DX258" s="53"/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/>
      <c r="EL258" s="53"/>
      <c r="EM258" s="53"/>
      <c r="EN258" s="53"/>
      <c r="EO258" s="53"/>
      <c r="EP258" s="53"/>
    </row>
    <row r="259" spans="1:146" s="120" customFormat="1">
      <c r="A259" s="57" t="s">
        <v>122</v>
      </c>
      <c r="B259" s="57">
        <v>10672</v>
      </c>
      <c r="C259" s="57" t="s">
        <v>419</v>
      </c>
      <c r="D259" s="57" t="s">
        <v>161</v>
      </c>
      <c r="E259" s="57" t="s">
        <v>422</v>
      </c>
      <c r="F259" s="58">
        <v>1</v>
      </c>
      <c r="G259" s="57" t="s">
        <v>177</v>
      </c>
      <c r="H259" s="59">
        <v>280</v>
      </c>
      <c r="I259" s="59">
        <v>1063</v>
      </c>
      <c r="J259" s="48">
        <v>986.56666666666604</v>
      </c>
      <c r="K259" s="48">
        <v>93.153214483159203</v>
      </c>
      <c r="L259" s="49">
        <v>0.33269005172556898</v>
      </c>
      <c r="M259" s="3" t="s">
        <v>142</v>
      </c>
      <c r="N259" s="50">
        <v>3.3100000000000001E-6</v>
      </c>
      <c r="O259" s="50">
        <v>3.5055533883449998E-5</v>
      </c>
      <c r="P259" s="50" t="s">
        <v>129</v>
      </c>
      <c r="Q259" s="50">
        <v>3.4999999999999999E-6</v>
      </c>
      <c r="R259" s="50">
        <v>3.70677850731344E-5</v>
      </c>
      <c r="S259" s="50" t="s">
        <v>129</v>
      </c>
      <c r="T259" s="50">
        <v>3.5566666666666702E-6</v>
      </c>
      <c r="U259" s="50">
        <v>3.7667930164794699E-5</v>
      </c>
      <c r="V259" s="50" t="s">
        <v>128</v>
      </c>
      <c r="W259" s="50">
        <v>3.4999999999999999E-6</v>
      </c>
      <c r="X259" s="50">
        <v>3.70677850731344E-5</v>
      </c>
      <c r="Y259" s="50" t="s">
        <v>129</v>
      </c>
      <c r="Z259" s="50">
        <v>3.4999999999999999E-6</v>
      </c>
      <c r="AA259" s="50">
        <v>3.70677850731344E-5</v>
      </c>
      <c r="AB259" s="50" t="s">
        <v>129</v>
      </c>
      <c r="AC259" s="50">
        <v>3.4999999999999999E-6</v>
      </c>
      <c r="AD259" s="50">
        <v>3.70677850731344E-5</v>
      </c>
      <c r="AE259" s="50" t="s">
        <v>129</v>
      </c>
      <c r="AF259" s="50">
        <v>3.4999999999999999E-6</v>
      </c>
      <c r="AG259" s="50">
        <v>3.70677850731344E-5</v>
      </c>
      <c r="AH259" s="50" t="s">
        <v>129</v>
      </c>
      <c r="AI259" s="50">
        <v>3.4999999999999999E-6</v>
      </c>
      <c r="AJ259" s="50">
        <v>3.70677850731344E-5</v>
      </c>
      <c r="AK259" s="50" t="s">
        <v>129</v>
      </c>
      <c r="AL259" s="64">
        <v>0.24816666666666701</v>
      </c>
      <c r="AM259" s="63"/>
      <c r="AN259" s="50" t="s">
        <v>128</v>
      </c>
      <c r="AO259" s="50">
        <v>3.4999999999999999E-6</v>
      </c>
      <c r="AP259" s="50">
        <v>3.70677850731344E-5</v>
      </c>
      <c r="AQ259" s="50" t="s">
        <v>129</v>
      </c>
      <c r="AR259" s="50">
        <v>3.4999999999999999E-6</v>
      </c>
      <c r="AS259" s="50">
        <v>3.70677850731344E-5</v>
      </c>
      <c r="AT259" s="50" t="s">
        <v>129</v>
      </c>
      <c r="AU259" s="50"/>
      <c r="AV259" s="50"/>
      <c r="AW259" s="50">
        <v>6.7599999999999997E-6</v>
      </c>
      <c r="AX259" s="50">
        <v>7.1593779169825303E-5</v>
      </c>
      <c r="AY259" s="50" t="s">
        <v>129</v>
      </c>
      <c r="AZ259" s="50">
        <v>6.72E-6</v>
      </c>
      <c r="BA259" s="50">
        <v>7.1170147340417995E-5</v>
      </c>
      <c r="BB259" s="50" t="s">
        <v>129</v>
      </c>
      <c r="BC259" s="50">
        <v>1.5E-5</v>
      </c>
      <c r="BD259" s="50">
        <v>1.5886193602771901E-4</v>
      </c>
      <c r="BE259" s="50" t="s">
        <v>128</v>
      </c>
      <c r="BF259" s="50">
        <v>3.4999999999999999E-6</v>
      </c>
      <c r="BG259" s="50">
        <v>3.70677850731344E-5</v>
      </c>
      <c r="BH259" s="50" t="s">
        <v>129</v>
      </c>
      <c r="BI259" s="50">
        <v>1.0560000000000001E-3</v>
      </c>
      <c r="BJ259" s="50" t="s">
        <v>129</v>
      </c>
      <c r="BK259" s="50">
        <v>4.1333333333333299E-5</v>
      </c>
      <c r="BL259" s="50">
        <v>4.37752890387492E-4</v>
      </c>
      <c r="BM259" s="50" t="s">
        <v>128</v>
      </c>
      <c r="BN259" s="50">
        <v>1.5266666666666701E-5</v>
      </c>
      <c r="BO259" s="50">
        <v>1.61686148223767E-4</v>
      </c>
      <c r="BP259" s="50" t="s">
        <v>128</v>
      </c>
      <c r="BQ259" s="50">
        <v>4.7099999999999998E-6</v>
      </c>
      <c r="BR259" s="50">
        <v>4.9882647912703701E-5</v>
      </c>
      <c r="BS259" s="50" t="s">
        <v>128</v>
      </c>
      <c r="BT259" s="50">
        <v>2.4026733300237099E-4</v>
      </c>
      <c r="BU259" s="50">
        <v>2.5446222456648798E-3</v>
      </c>
      <c r="BV259" s="50" t="s">
        <v>128</v>
      </c>
      <c r="BW259" s="50"/>
      <c r="BX259" s="50"/>
      <c r="BY259" s="50"/>
      <c r="BZ259" s="50"/>
      <c r="CA259" s="50"/>
      <c r="CB259" s="50"/>
      <c r="CC259" s="50"/>
      <c r="CD259" s="50"/>
      <c r="CE259" s="50"/>
      <c r="CF259" s="57" t="s">
        <v>132</v>
      </c>
      <c r="CG259" s="60" t="s">
        <v>226</v>
      </c>
      <c r="CH259" s="61">
        <v>34335</v>
      </c>
      <c r="CI259" s="60" t="s">
        <v>152</v>
      </c>
      <c r="CJ259" s="60" t="s">
        <v>178</v>
      </c>
      <c r="CK259" s="61">
        <v>34335</v>
      </c>
      <c r="CL259" s="60" t="s">
        <v>130</v>
      </c>
      <c r="CM259" s="60" t="s">
        <v>186</v>
      </c>
      <c r="CN259" s="61">
        <v>34335</v>
      </c>
      <c r="CO259" s="60"/>
      <c r="CP259" s="60"/>
      <c r="CQ259" s="51"/>
      <c r="CR259" s="60"/>
      <c r="CS259" s="60"/>
      <c r="CT259" s="51"/>
      <c r="CU259" s="60"/>
      <c r="CV259" s="60"/>
      <c r="CW259" s="51"/>
      <c r="CX259" s="60"/>
      <c r="CY259" s="60"/>
      <c r="CZ259" s="51"/>
      <c r="DA259" s="60"/>
      <c r="DB259" s="60"/>
      <c r="DC259" s="51"/>
      <c r="DD259" s="60"/>
      <c r="DE259" s="60"/>
      <c r="DF259" s="51"/>
      <c r="DG259" s="60"/>
      <c r="DH259" s="60"/>
      <c r="DI259" s="51"/>
      <c r="DJ259" s="60"/>
      <c r="DK259" s="60"/>
      <c r="DL259" s="51"/>
      <c r="DM259" s="60"/>
      <c r="DN259" s="60"/>
      <c r="DO259" s="51"/>
      <c r="DP259" s="51"/>
      <c r="DQ259" s="51"/>
      <c r="DR259" s="51"/>
      <c r="DS259" s="51"/>
      <c r="DT259" s="51"/>
      <c r="DU259" s="51"/>
      <c r="DV259" s="51"/>
      <c r="DW259" s="51"/>
      <c r="DX259" s="51"/>
      <c r="DY259" s="51"/>
      <c r="DZ259" s="51"/>
      <c r="EA259" s="51"/>
      <c r="EB259" s="51"/>
      <c r="EC259" s="51"/>
      <c r="ED259" s="51"/>
      <c r="EE259" s="51"/>
      <c r="EF259" s="51"/>
      <c r="EG259" s="51"/>
      <c r="EH259" s="51"/>
      <c r="EI259" s="51"/>
      <c r="EJ259" s="51"/>
      <c r="EK259" s="51"/>
      <c r="EL259" s="51"/>
      <c r="EM259" s="51"/>
      <c r="EN259" s="51"/>
      <c r="EO259" s="51"/>
      <c r="EP259" s="51"/>
    </row>
    <row r="260" spans="1:146" s="120" customFormat="1">
      <c r="A260" s="57" t="s">
        <v>122</v>
      </c>
      <c r="B260" s="57">
        <v>47</v>
      </c>
      <c r="C260" s="57" t="s">
        <v>172</v>
      </c>
      <c r="D260" s="57" t="s">
        <v>173</v>
      </c>
      <c r="E260" s="57" t="s">
        <v>174</v>
      </c>
      <c r="F260" s="58">
        <v>1</v>
      </c>
      <c r="G260" s="57" t="s">
        <v>126</v>
      </c>
      <c r="H260" s="59">
        <v>200</v>
      </c>
      <c r="I260" s="59">
        <v>2121</v>
      </c>
      <c r="J260" s="48"/>
      <c r="K260" s="48"/>
      <c r="L260" s="49"/>
      <c r="M260" s="3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64">
        <v>0.28204053647664101</v>
      </c>
      <c r="AM260" s="63"/>
      <c r="AN260" s="50" t="s">
        <v>128</v>
      </c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>
        <v>8.7811413801077703E-5</v>
      </c>
      <c r="BD260" s="50"/>
      <c r="BE260" s="50" t="s">
        <v>128</v>
      </c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>
        <v>2.2856335577546801E-3</v>
      </c>
      <c r="CD260" s="50"/>
      <c r="CE260" s="50" t="s">
        <v>128</v>
      </c>
      <c r="CF260" s="57" t="s">
        <v>130</v>
      </c>
      <c r="CG260" s="60" t="s">
        <v>138</v>
      </c>
      <c r="CH260" s="52">
        <v>32994</v>
      </c>
      <c r="CI260" s="60"/>
      <c r="CJ260" s="60"/>
      <c r="CK260" s="51"/>
      <c r="CL260" s="60"/>
      <c r="CM260" s="60"/>
      <c r="CN260" s="51"/>
      <c r="CO260" s="60"/>
      <c r="CP260" s="60"/>
      <c r="CQ260" s="51"/>
      <c r="CR260" s="60"/>
      <c r="CS260" s="60"/>
      <c r="CT260" s="51"/>
      <c r="CU260" s="60"/>
      <c r="CV260" s="60"/>
      <c r="CW260" s="51"/>
      <c r="CX260" s="60"/>
      <c r="CY260" s="60"/>
      <c r="CZ260" s="51"/>
      <c r="DA260" s="60"/>
      <c r="DB260" s="60"/>
      <c r="DC260" s="51"/>
      <c r="DD260" s="60"/>
      <c r="DE260" s="60"/>
      <c r="DF260" s="51"/>
      <c r="DG260" s="60"/>
      <c r="DH260" s="60"/>
      <c r="DI260" s="51"/>
      <c r="DJ260" s="60"/>
      <c r="DK260" s="60"/>
      <c r="DL260" s="51"/>
      <c r="DM260" s="60"/>
      <c r="DN260" s="60"/>
      <c r="DO260" s="51"/>
      <c r="DP260" s="51"/>
      <c r="DQ260" s="51"/>
      <c r="DR260" s="51"/>
      <c r="DS260" s="51"/>
      <c r="DT260" s="51"/>
      <c r="DU260" s="51"/>
      <c r="DV260" s="51"/>
      <c r="DW260" s="51"/>
      <c r="DX260" s="51"/>
      <c r="DY260" s="51"/>
      <c r="DZ260" s="51"/>
      <c r="EA260" s="51"/>
      <c r="EB260" s="51"/>
      <c r="EC260" s="51"/>
      <c r="ED260" s="51"/>
      <c r="EE260" s="51"/>
      <c r="EF260" s="51"/>
      <c r="EG260" s="51"/>
      <c r="EH260" s="51"/>
      <c r="EI260" s="51"/>
      <c r="EJ260" s="51"/>
      <c r="EK260" s="51"/>
      <c r="EL260" s="51"/>
      <c r="EM260" s="51"/>
      <c r="EN260" s="51"/>
      <c r="EO260" s="51"/>
      <c r="EP260" s="51"/>
    </row>
    <row r="261" spans="1:146" s="120" customFormat="1">
      <c r="A261" s="130" t="s">
        <v>122</v>
      </c>
      <c r="B261" s="131">
        <v>6768</v>
      </c>
      <c r="C261" s="130" t="s">
        <v>553</v>
      </c>
      <c r="D261" s="130" t="s">
        <v>247</v>
      </c>
      <c r="E261" s="130" t="s">
        <v>136</v>
      </c>
      <c r="F261" s="132">
        <v>1</v>
      </c>
      <c r="G261" s="130" t="s">
        <v>126</v>
      </c>
      <c r="H261" s="131">
        <v>233</v>
      </c>
      <c r="I261" s="131">
        <v>2780</v>
      </c>
      <c r="J261" s="119"/>
      <c r="K261" s="122"/>
      <c r="M261" s="122"/>
      <c r="N261" s="122"/>
      <c r="P261" s="122"/>
      <c r="Q261" s="122"/>
      <c r="S261" s="122"/>
      <c r="T261" s="122"/>
      <c r="V261" s="122"/>
      <c r="W261" s="122"/>
      <c r="Y261" s="122"/>
      <c r="Z261" s="122"/>
      <c r="AB261" s="122"/>
      <c r="AC261" s="122"/>
      <c r="AE261" s="122"/>
      <c r="AF261" s="122"/>
      <c r="AH261" s="122"/>
      <c r="AJ261" s="124"/>
      <c r="AK261" s="122"/>
      <c r="AL261" s="66">
        <v>0.29866666666666702</v>
      </c>
      <c r="AM261" s="121"/>
      <c r="AN261" s="122"/>
      <c r="AO261" s="122"/>
      <c r="AQ261" s="122"/>
      <c r="AT261" s="122"/>
      <c r="AV261" s="122"/>
      <c r="AW261" s="122"/>
      <c r="AY261" s="122"/>
      <c r="AZ261" s="122"/>
      <c r="BB261" s="122"/>
      <c r="BC261" s="122"/>
      <c r="BE261" s="122"/>
      <c r="BH261" s="122"/>
      <c r="BJ261" s="122"/>
      <c r="BK261" s="122"/>
      <c r="BM261" s="122"/>
      <c r="BN261" s="122"/>
      <c r="BP261" s="122"/>
      <c r="BQ261" s="122"/>
      <c r="BR261" s="122"/>
      <c r="BS261" s="122"/>
      <c r="CF261" s="130" t="s">
        <v>130</v>
      </c>
      <c r="CG261" s="130" t="s">
        <v>138</v>
      </c>
      <c r="CH261" s="133">
        <v>29830</v>
      </c>
      <c r="CI261" s="130" t="s">
        <v>518</v>
      </c>
      <c r="CJ261" s="130" t="s">
        <v>518</v>
      </c>
      <c r="CK261" s="136"/>
      <c r="CL261" s="130" t="s">
        <v>518</v>
      </c>
      <c r="CM261" s="130" t="s">
        <v>518</v>
      </c>
      <c r="CN261" s="136"/>
      <c r="CO261" s="130" t="s">
        <v>518</v>
      </c>
      <c r="CP261" s="130" t="s">
        <v>518</v>
      </c>
      <c r="CQ261" s="136"/>
      <c r="CR261" s="130" t="s">
        <v>518</v>
      </c>
      <c r="CS261" s="130" t="s">
        <v>518</v>
      </c>
      <c r="CT261" s="53"/>
      <c r="CU261" s="130" t="s">
        <v>518</v>
      </c>
      <c r="CV261" s="130" t="s">
        <v>518</v>
      </c>
      <c r="CW261" s="53"/>
      <c r="CX261" s="130" t="s">
        <v>518</v>
      </c>
      <c r="CY261" s="130" t="s">
        <v>518</v>
      </c>
      <c r="CZ261" s="53"/>
      <c r="DA261" s="130" t="s">
        <v>518</v>
      </c>
      <c r="DB261" s="130" t="s">
        <v>518</v>
      </c>
      <c r="DC261" s="53"/>
      <c r="DD261" s="130" t="s">
        <v>518</v>
      </c>
      <c r="DE261" s="130" t="s">
        <v>518</v>
      </c>
      <c r="DF261" s="53"/>
      <c r="DG261" s="130" t="s">
        <v>518</v>
      </c>
      <c r="DH261" s="130" t="s">
        <v>518</v>
      </c>
      <c r="DI261" s="53"/>
      <c r="DJ261" s="130" t="s">
        <v>518</v>
      </c>
      <c r="DK261" s="130" t="s">
        <v>518</v>
      </c>
      <c r="DL261" s="53"/>
      <c r="DM261" s="130" t="s">
        <v>518</v>
      </c>
      <c r="DN261" s="130" t="s">
        <v>518</v>
      </c>
      <c r="DO261" s="53"/>
      <c r="DP261" s="53"/>
      <c r="DQ261" s="53"/>
      <c r="DR261" s="53"/>
      <c r="DS261" s="53"/>
      <c r="DT261" s="53"/>
      <c r="DU261" s="53"/>
      <c r="DV261" s="53"/>
      <c r="DW261" s="53"/>
      <c r="DX261" s="53"/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/>
      <c r="EL261" s="53"/>
      <c r="EM261" s="53"/>
      <c r="EN261" s="53"/>
      <c r="EO261" s="53"/>
      <c r="EP261" s="53"/>
    </row>
    <row r="262" spans="1:146" s="120" customFormat="1">
      <c r="A262" s="130" t="s">
        <v>122</v>
      </c>
      <c r="B262" s="131">
        <v>1393</v>
      </c>
      <c r="C262" s="130" t="s">
        <v>240</v>
      </c>
      <c r="D262" s="130" t="s">
        <v>124</v>
      </c>
      <c r="E262" s="130" t="s">
        <v>125</v>
      </c>
      <c r="F262" s="132">
        <v>1</v>
      </c>
      <c r="G262" s="130" t="s">
        <v>126</v>
      </c>
      <c r="H262" s="131">
        <v>580</v>
      </c>
      <c r="I262" s="131">
        <v>5761</v>
      </c>
      <c r="J262" s="119"/>
      <c r="AJ262" s="124"/>
      <c r="AK262" s="122"/>
      <c r="AL262" s="66">
        <v>0.34066666666666701</v>
      </c>
      <c r="AM262" s="121"/>
      <c r="BF262" s="122"/>
      <c r="BG262" s="122"/>
      <c r="BZ262" s="122"/>
      <c r="CA262" s="122"/>
      <c r="CB262" s="122"/>
      <c r="CF262" s="130" t="s">
        <v>130</v>
      </c>
      <c r="CG262" s="130" t="s">
        <v>241</v>
      </c>
      <c r="CH262" s="136"/>
      <c r="CI262" s="130" t="s">
        <v>518</v>
      </c>
      <c r="CJ262" s="130" t="s">
        <v>518</v>
      </c>
      <c r="CK262" s="136"/>
      <c r="CL262" s="130" t="s">
        <v>518</v>
      </c>
      <c r="CM262" s="130" t="s">
        <v>518</v>
      </c>
      <c r="CN262" s="136"/>
      <c r="CO262" s="130" t="s">
        <v>518</v>
      </c>
      <c r="CP262" s="130" t="s">
        <v>518</v>
      </c>
      <c r="CQ262" s="136"/>
      <c r="CR262" s="130" t="s">
        <v>518</v>
      </c>
      <c r="CS262" s="130" t="s">
        <v>518</v>
      </c>
      <c r="CT262" s="53"/>
      <c r="CU262" s="130" t="s">
        <v>518</v>
      </c>
      <c r="CV262" s="130" t="s">
        <v>518</v>
      </c>
      <c r="CW262" s="53"/>
      <c r="CX262" s="130" t="s">
        <v>518</v>
      </c>
      <c r="CY262" s="130" t="s">
        <v>518</v>
      </c>
      <c r="CZ262" s="53"/>
      <c r="DA262" s="130" t="s">
        <v>518</v>
      </c>
      <c r="DB262" s="130" t="s">
        <v>518</v>
      </c>
      <c r="DC262" s="53"/>
      <c r="DD262" s="130" t="s">
        <v>518</v>
      </c>
      <c r="DE262" s="130" t="s">
        <v>518</v>
      </c>
      <c r="DF262" s="53"/>
      <c r="DG262" s="130" t="s">
        <v>518</v>
      </c>
      <c r="DH262" s="130" t="s">
        <v>518</v>
      </c>
      <c r="DI262" s="53"/>
      <c r="DJ262" s="130" t="s">
        <v>518</v>
      </c>
      <c r="DK262" s="130" t="s">
        <v>518</v>
      </c>
      <c r="DL262" s="53"/>
      <c r="DM262" s="130" t="s">
        <v>518</v>
      </c>
      <c r="DN262" s="130" t="s">
        <v>518</v>
      </c>
      <c r="DO262" s="53"/>
      <c r="DP262" s="53"/>
      <c r="DQ262" s="53"/>
      <c r="DR262" s="53"/>
      <c r="DS262" s="53"/>
      <c r="DT262" s="53"/>
      <c r="DU262" s="53"/>
      <c r="DV262" s="53"/>
      <c r="DW262" s="53"/>
      <c r="DX262" s="53"/>
      <c r="DY262" s="53"/>
      <c r="DZ262" s="53"/>
      <c r="EA262" s="53"/>
      <c r="EB262" s="53"/>
      <c r="EC262" s="53"/>
      <c r="ED262" s="53"/>
      <c r="EE262" s="53"/>
      <c r="EF262" s="53"/>
      <c r="EG262" s="53"/>
      <c r="EH262" s="53"/>
      <c r="EI262" s="53"/>
      <c r="EJ262" s="53"/>
      <c r="EK262" s="53"/>
      <c r="EL262" s="53"/>
      <c r="EM262" s="53"/>
      <c r="EN262" s="53"/>
      <c r="EO262" s="53"/>
      <c r="EP262" s="53"/>
    </row>
    <row r="263" spans="1:146">
      <c r="A263" s="116" t="s">
        <v>122</v>
      </c>
      <c r="B263" s="117">
        <v>2324</v>
      </c>
      <c r="C263" s="116" t="s">
        <v>253</v>
      </c>
      <c r="D263" s="116" t="s">
        <v>254</v>
      </c>
      <c r="E263" s="116" t="s">
        <v>174</v>
      </c>
      <c r="F263" s="118">
        <v>1</v>
      </c>
      <c r="G263" s="116" t="s">
        <v>126</v>
      </c>
      <c r="H263" s="117">
        <v>111</v>
      </c>
      <c r="I263" s="117">
        <v>1237</v>
      </c>
      <c r="J263" s="119"/>
      <c r="K263" s="122"/>
      <c r="L263" s="120"/>
      <c r="M263" s="122"/>
      <c r="N263" s="122"/>
      <c r="O263" s="120"/>
      <c r="P263" s="122"/>
      <c r="Q263" s="122"/>
      <c r="R263" s="120"/>
      <c r="S263" s="122"/>
      <c r="T263" s="122"/>
      <c r="U263" s="120"/>
      <c r="V263" s="122"/>
      <c r="W263" s="122"/>
      <c r="X263" s="120"/>
      <c r="Y263" s="122"/>
      <c r="Z263" s="122"/>
      <c r="AA263" s="120"/>
      <c r="AB263" s="122"/>
      <c r="AC263" s="122"/>
      <c r="AD263" s="120"/>
      <c r="AE263" s="122"/>
      <c r="AF263" s="122"/>
      <c r="AG263" s="120"/>
      <c r="AH263" s="122"/>
      <c r="AI263" s="120"/>
      <c r="AJ263" s="124"/>
      <c r="AK263" s="122"/>
      <c r="AL263" s="65">
        <v>0.350333333333333</v>
      </c>
      <c r="AM263" s="121"/>
      <c r="AN263" s="122"/>
      <c r="AO263" s="122"/>
      <c r="AP263" s="120"/>
      <c r="AQ263" s="122"/>
      <c r="AR263" s="122"/>
      <c r="AS263" s="122"/>
      <c r="AT263" s="122"/>
      <c r="AU263" s="120"/>
      <c r="AV263" s="122"/>
      <c r="AW263" s="122"/>
      <c r="AX263" s="120"/>
      <c r="AY263" s="122"/>
      <c r="AZ263" s="122"/>
      <c r="BA263" s="122"/>
      <c r="BB263" s="122"/>
      <c r="BC263" s="122"/>
      <c r="BD263" s="120"/>
      <c r="BE263" s="122"/>
      <c r="BF263" s="122"/>
      <c r="BG263" s="122"/>
      <c r="BH263" s="122"/>
      <c r="BI263" s="120"/>
      <c r="BJ263" s="122"/>
      <c r="BK263" s="122"/>
      <c r="BL263" s="120"/>
      <c r="BM263" s="122"/>
      <c r="BN263" s="122"/>
      <c r="BO263" s="120"/>
      <c r="BP263" s="122"/>
      <c r="BQ263" s="120"/>
      <c r="BR263" s="120"/>
      <c r="BS263" s="120"/>
      <c r="BT263" s="120"/>
      <c r="BU263" s="120"/>
      <c r="BV263" s="120"/>
      <c r="BW263" s="120"/>
      <c r="BX263" s="120"/>
      <c r="BY263" s="120"/>
      <c r="BZ263" s="122"/>
      <c r="CA263" s="122"/>
      <c r="CB263" s="122"/>
      <c r="CC263" s="120"/>
      <c r="CD263" s="120"/>
      <c r="CE263" s="120"/>
      <c r="CF263" s="116" t="s">
        <v>130</v>
      </c>
      <c r="CG263" s="116" t="s">
        <v>186</v>
      </c>
      <c r="CH263" s="123">
        <v>39845</v>
      </c>
      <c r="CI263" s="116" t="s">
        <v>132</v>
      </c>
      <c r="CJ263" s="116" t="s">
        <v>255</v>
      </c>
      <c r="CK263" s="123">
        <v>27942</v>
      </c>
      <c r="CL263" s="116" t="s">
        <v>518</v>
      </c>
      <c r="CM263" s="116" t="s">
        <v>518</v>
      </c>
      <c r="CN263" s="53"/>
      <c r="CO263" s="116" t="s">
        <v>518</v>
      </c>
      <c r="CP263" s="116" t="s">
        <v>518</v>
      </c>
      <c r="CQ263" s="53"/>
      <c r="CR263" s="116" t="s">
        <v>518</v>
      </c>
      <c r="CS263" s="116" t="s">
        <v>518</v>
      </c>
      <c r="CT263" s="53"/>
      <c r="CU263" s="116" t="s">
        <v>518</v>
      </c>
      <c r="CV263" s="116" t="s">
        <v>518</v>
      </c>
      <c r="CW263" s="53"/>
      <c r="CX263" s="116" t="s">
        <v>518</v>
      </c>
      <c r="CY263" s="116" t="s">
        <v>518</v>
      </c>
      <c r="CZ263" s="53"/>
      <c r="DA263" s="116" t="s">
        <v>518</v>
      </c>
      <c r="DB263" s="116" t="s">
        <v>518</v>
      </c>
      <c r="DC263" s="53"/>
      <c r="DD263" s="116" t="s">
        <v>518</v>
      </c>
      <c r="DE263" s="116" t="s">
        <v>518</v>
      </c>
      <c r="DF263" s="53"/>
      <c r="DG263" s="116" t="s">
        <v>518</v>
      </c>
      <c r="DH263" s="116" t="s">
        <v>518</v>
      </c>
      <c r="DI263" s="53"/>
      <c r="DJ263" s="116" t="s">
        <v>518</v>
      </c>
      <c r="DK263" s="116" t="s">
        <v>518</v>
      </c>
      <c r="DL263" s="53"/>
      <c r="DM263" s="116" t="s">
        <v>518</v>
      </c>
      <c r="DN263" s="116" t="s">
        <v>518</v>
      </c>
      <c r="DO263" s="53"/>
      <c r="DP263" s="53"/>
      <c r="DQ263" s="53"/>
      <c r="DR263" s="53"/>
      <c r="DS263" s="53"/>
      <c r="DT263" s="53"/>
      <c r="DU263" s="53"/>
      <c r="DV263" s="53"/>
      <c r="DW263" s="53"/>
      <c r="DX263" s="53"/>
      <c r="DY263" s="53"/>
      <c r="DZ263" s="53"/>
      <c r="EA263" s="53"/>
      <c r="EB263" s="53"/>
      <c r="EC263" s="53"/>
      <c r="ED263" s="53"/>
      <c r="EE263" s="53"/>
      <c r="EF263" s="53"/>
      <c r="EG263" s="53"/>
      <c r="EH263" s="53"/>
      <c r="EI263" s="53"/>
      <c r="EJ263" s="53"/>
      <c r="EK263" s="53"/>
      <c r="EL263" s="53"/>
      <c r="EM263" s="53"/>
      <c r="EN263" s="53"/>
      <c r="EO263" s="53"/>
      <c r="EP263" s="53"/>
    </row>
    <row r="264" spans="1:146">
      <c r="A264" s="3" t="s">
        <v>122</v>
      </c>
      <c r="B264" s="3">
        <v>6137</v>
      </c>
      <c r="C264" s="3" t="s">
        <v>350</v>
      </c>
      <c r="D264" s="3" t="s">
        <v>214</v>
      </c>
      <c r="E264" s="3" t="s">
        <v>351</v>
      </c>
      <c r="F264" s="55">
        <v>1</v>
      </c>
      <c r="G264" s="3" t="s">
        <v>126</v>
      </c>
      <c r="H264" s="48">
        <v>265</v>
      </c>
      <c r="I264" s="48">
        <v>2515</v>
      </c>
      <c r="J264" s="48"/>
      <c r="K264" s="48"/>
      <c r="L264" s="49"/>
      <c r="M264" s="3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63">
        <v>0.49232370906515699</v>
      </c>
      <c r="AM264" s="63"/>
      <c r="AN264" s="50" t="s">
        <v>128</v>
      </c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>
        <v>7.1616545611767701E-6</v>
      </c>
      <c r="BD264" s="50"/>
      <c r="BE264" s="50" t="s">
        <v>129</v>
      </c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>
        <v>7.0399075119336497E-3</v>
      </c>
      <c r="CD264" s="50"/>
      <c r="CE264" s="50" t="s">
        <v>128</v>
      </c>
      <c r="CF264" s="3" t="s">
        <v>152</v>
      </c>
      <c r="CG264" s="51" t="s">
        <v>153</v>
      </c>
      <c r="CH264" s="52">
        <v>38443</v>
      </c>
      <c r="CI264" s="51" t="s">
        <v>130</v>
      </c>
      <c r="CJ264" s="51" t="s">
        <v>138</v>
      </c>
      <c r="CK264" s="52">
        <v>31444</v>
      </c>
      <c r="CL264" s="51" t="s">
        <v>132</v>
      </c>
      <c r="CM264" s="51" t="s">
        <v>352</v>
      </c>
      <c r="CN264" s="52">
        <v>28946</v>
      </c>
    </row>
    <row r="265" spans="1:146">
      <c r="A265" s="116" t="s">
        <v>122</v>
      </c>
      <c r="B265" s="117">
        <v>1091</v>
      </c>
      <c r="C265" s="116" t="s">
        <v>523</v>
      </c>
      <c r="D265" s="116" t="s">
        <v>225</v>
      </c>
      <c r="E265" s="116" t="s">
        <v>174</v>
      </c>
      <c r="F265" s="118">
        <v>1</v>
      </c>
      <c r="G265" s="116" t="s">
        <v>126</v>
      </c>
      <c r="H265" s="117">
        <v>531</v>
      </c>
      <c r="I265" s="117">
        <v>5021</v>
      </c>
      <c r="J265" s="119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4"/>
      <c r="AK265" s="122"/>
      <c r="AL265" s="65">
        <v>0.498</v>
      </c>
      <c r="AM265" s="121"/>
      <c r="AN265" s="120"/>
      <c r="AO265" s="120"/>
      <c r="AP265" s="120"/>
      <c r="AQ265" s="120"/>
      <c r="AR265" s="120"/>
      <c r="AS265" s="120"/>
      <c r="AT265" s="120"/>
      <c r="AU265" s="120"/>
      <c r="AV265" s="120"/>
      <c r="AW265" s="120"/>
      <c r="AX265" s="120"/>
      <c r="AY265" s="120"/>
      <c r="AZ265" s="122"/>
      <c r="BA265" s="120"/>
      <c r="BB265" s="122"/>
      <c r="BC265" s="120"/>
      <c r="BD265" s="120"/>
      <c r="BE265" s="120"/>
      <c r="BF265" s="122"/>
      <c r="BG265" s="122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20"/>
      <c r="BS265" s="120"/>
      <c r="BT265" s="120"/>
      <c r="BU265" s="120"/>
      <c r="BV265" s="120"/>
      <c r="BW265" s="120"/>
      <c r="BX265" s="120"/>
      <c r="BY265" s="120"/>
      <c r="BZ265" s="122"/>
      <c r="CA265" s="122"/>
      <c r="CB265" s="122"/>
      <c r="CC265" s="120"/>
      <c r="CD265" s="120"/>
      <c r="CE265" s="120"/>
      <c r="CF265" s="116" t="s">
        <v>130</v>
      </c>
      <c r="CG265" s="116" t="s">
        <v>138</v>
      </c>
      <c r="CH265" s="123">
        <v>27668</v>
      </c>
      <c r="CI265" s="116" t="s">
        <v>518</v>
      </c>
      <c r="CJ265" s="116" t="s">
        <v>518</v>
      </c>
      <c r="CK265" s="53"/>
      <c r="CL265" s="116" t="s">
        <v>518</v>
      </c>
      <c r="CM265" s="116" t="s">
        <v>518</v>
      </c>
      <c r="CN265" s="53"/>
      <c r="CO265" s="116" t="s">
        <v>518</v>
      </c>
      <c r="CP265" s="116" t="s">
        <v>518</v>
      </c>
      <c r="CQ265" s="53"/>
      <c r="CR265" s="116" t="s">
        <v>518</v>
      </c>
      <c r="CS265" s="116" t="s">
        <v>518</v>
      </c>
      <c r="CT265" s="53"/>
      <c r="CU265" s="116" t="s">
        <v>518</v>
      </c>
      <c r="CV265" s="116" t="s">
        <v>518</v>
      </c>
      <c r="CW265" s="53"/>
      <c r="CX265" s="116" t="s">
        <v>518</v>
      </c>
      <c r="CY265" s="116" t="s">
        <v>518</v>
      </c>
      <c r="CZ265" s="53"/>
      <c r="DA265" s="116" t="s">
        <v>518</v>
      </c>
      <c r="DB265" s="116" t="s">
        <v>518</v>
      </c>
      <c r="DC265" s="53"/>
      <c r="DD265" s="116" t="s">
        <v>518</v>
      </c>
      <c r="DE265" s="116" t="s">
        <v>518</v>
      </c>
      <c r="DF265" s="53"/>
      <c r="DG265" s="116" t="s">
        <v>518</v>
      </c>
      <c r="DH265" s="116" t="s">
        <v>518</v>
      </c>
      <c r="DI265" s="53"/>
      <c r="DJ265" s="116" t="s">
        <v>518</v>
      </c>
      <c r="DK265" s="116" t="s">
        <v>518</v>
      </c>
      <c r="DL265" s="53"/>
      <c r="DM265" s="116" t="s">
        <v>518</v>
      </c>
      <c r="DN265" s="116" t="s">
        <v>518</v>
      </c>
      <c r="DO265" s="53"/>
      <c r="DP265" s="53"/>
      <c r="DQ265" s="53"/>
      <c r="DR265" s="53"/>
      <c r="DS265" s="53"/>
      <c r="DT265" s="53"/>
      <c r="DU265" s="53"/>
      <c r="DV265" s="53"/>
      <c r="DW265" s="53"/>
      <c r="DX265" s="53"/>
      <c r="DY265" s="53"/>
      <c r="DZ265" s="53"/>
      <c r="EA265" s="53"/>
      <c r="EB265" s="53"/>
      <c r="EC265" s="53"/>
      <c r="ED265" s="53"/>
      <c r="EE265" s="53"/>
      <c r="EF265" s="53"/>
      <c r="EG265" s="53"/>
      <c r="EH265" s="53"/>
      <c r="EI265" s="53"/>
      <c r="EJ265" s="53"/>
      <c r="EK265" s="53"/>
      <c r="EL265" s="53"/>
      <c r="EM265" s="53"/>
      <c r="EN265" s="53"/>
      <c r="EO265" s="53"/>
      <c r="EP265" s="53"/>
    </row>
    <row r="266" spans="1:146">
      <c r="A266" s="3" t="s">
        <v>122</v>
      </c>
      <c r="B266" s="3">
        <v>6041</v>
      </c>
      <c r="C266" s="3" t="s">
        <v>330</v>
      </c>
      <c r="D266" s="3" t="s">
        <v>234</v>
      </c>
      <c r="E266" s="3" t="s">
        <v>331</v>
      </c>
      <c r="F266" s="55">
        <v>1</v>
      </c>
      <c r="G266" s="3" t="s">
        <v>126</v>
      </c>
      <c r="H266" s="48">
        <v>344</v>
      </c>
      <c r="I266" s="48">
        <v>3641</v>
      </c>
      <c r="J266" s="48"/>
      <c r="K266" s="48"/>
      <c r="L266" s="49"/>
      <c r="M266" s="3" t="s">
        <v>142</v>
      </c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63">
        <v>1.2893333333333299</v>
      </c>
      <c r="AM266" s="63"/>
      <c r="AN266" s="50" t="s">
        <v>128</v>
      </c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3" t="s">
        <v>130</v>
      </c>
      <c r="CG266" s="51" t="s">
        <v>138</v>
      </c>
      <c r="CH266" s="52">
        <v>37742</v>
      </c>
      <c r="CI266" s="51" t="s">
        <v>152</v>
      </c>
      <c r="CJ266" s="51" t="s">
        <v>153</v>
      </c>
      <c r="CK266" s="52">
        <v>37742</v>
      </c>
      <c r="CL266" s="51" t="s">
        <v>132</v>
      </c>
      <c r="CM266" s="51" t="s">
        <v>332</v>
      </c>
      <c r="CN266" s="52">
        <v>39904</v>
      </c>
      <c r="CO266" s="51" t="s">
        <v>170</v>
      </c>
      <c r="CP266" s="51" t="s">
        <v>333</v>
      </c>
      <c r="CQ266" s="52">
        <v>39904</v>
      </c>
    </row>
    <row r="267" spans="1:146">
      <c r="A267" s="3" t="s">
        <v>122</v>
      </c>
      <c r="B267" s="3">
        <v>10675</v>
      </c>
      <c r="C267" s="3" t="s">
        <v>425</v>
      </c>
      <c r="D267" s="3" t="s">
        <v>183</v>
      </c>
      <c r="E267" s="3" t="s">
        <v>426</v>
      </c>
      <c r="F267" s="55">
        <v>1</v>
      </c>
      <c r="G267" s="3" t="s">
        <v>177</v>
      </c>
      <c r="H267" s="48">
        <v>208</v>
      </c>
      <c r="I267" s="48">
        <v>1002</v>
      </c>
      <c r="J267" s="48">
        <v>2056.6574074074101</v>
      </c>
      <c r="K267" s="48">
        <v>194.19290663641601</v>
      </c>
      <c r="L267" s="49">
        <v>0.93361974344430798</v>
      </c>
      <c r="M267" s="3" t="s">
        <v>142</v>
      </c>
      <c r="N267" s="50">
        <v>1.3384299999999999E-7</v>
      </c>
      <c r="O267" s="50">
        <v>1.41750387358386E-6</v>
      </c>
      <c r="P267" s="50" t="s">
        <v>129</v>
      </c>
      <c r="Q267" s="50">
        <v>1.3384299999999999E-7</v>
      </c>
      <c r="R267" s="50">
        <v>1.41750387358386E-6</v>
      </c>
      <c r="S267" s="50" t="s">
        <v>129</v>
      </c>
      <c r="T267" s="50">
        <v>1.3384299999999999E-7</v>
      </c>
      <c r="U267" s="50">
        <v>1.41750387358386E-6</v>
      </c>
      <c r="V267" s="50" t="s">
        <v>129</v>
      </c>
      <c r="W267" s="50">
        <v>1.3384299999999999E-7</v>
      </c>
      <c r="X267" s="50">
        <v>1.41750387358386E-6</v>
      </c>
      <c r="Y267" s="50" t="s">
        <v>129</v>
      </c>
      <c r="Z267" s="50">
        <v>1.3384299999999999E-7</v>
      </c>
      <c r="AA267" s="50">
        <v>1.41750387358386E-6</v>
      </c>
      <c r="AB267" s="50" t="s">
        <v>129</v>
      </c>
      <c r="AC267" s="50">
        <v>1.3384299999999999E-7</v>
      </c>
      <c r="AD267" s="50">
        <v>1.41750387358386E-6</v>
      </c>
      <c r="AE267" s="50" t="s">
        <v>129</v>
      </c>
      <c r="AF267" s="50"/>
      <c r="AG267" s="50"/>
      <c r="AH267" s="50"/>
      <c r="AI267" s="50">
        <v>1.3384299999999999E-7</v>
      </c>
      <c r="AJ267" s="50">
        <v>1.41750387358386E-6</v>
      </c>
      <c r="AK267" s="50" t="s">
        <v>129</v>
      </c>
      <c r="AL267" s="63"/>
      <c r="AM267" s="63"/>
      <c r="AN267" s="50"/>
      <c r="AO267" s="50">
        <v>1.3384299999999999E-7</v>
      </c>
      <c r="AP267" s="50">
        <v>1.41750387358386E-6</v>
      </c>
      <c r="AQ267" s="50" t="s">
        <v>129</v>
      </c>
      <c r="AR267" s="50">
        <v>1.3384299999999999E-7</v>
      </c>
      <c r="AS267" s="50">
        <v>1.41750387358386E-6</v>
      </c>
      <c r="AT267" s="50" t="s">
        <v>129</v>
      </c>
      <c r="AU267" s="50">
        <v>1.7826699999999999E-6</v>
      </c>
      <c r="AV267" s="50" t="s">
        <v>129</v>
      </c>
      <c r="AW267" s="50">
        <v>1.3384299999999999E-7</v>
      </c>
      <c r="AX267" s="50">
        <v>1.41750387358386E-6</v>
      </c>
      <c r="AY267" s="50" t="s">
        <v>129</v>
      </c>
      <c r="AZ267" s="50">
        <v>1.3384299999999999E-7</v>
      </c>
      <c r="BA267" s="50">
        <v>1.41750387358386E-6</v>
      </c>
      <c r="BB267" s="50" t="s">
        <v>129</v>
      </c>
      <c r="BC267" s="50">
        <v>4.6666666666666699E-5</v>
      </c>
      <c r="BD267" s="50">
        <v>4.9423713430845804E-4</v>
      </c>
      <c r="BE267" s="50" t="s">
        <v>128</v>
      </c>
      <c r="BF267" s="50">
        <v>1.3384299999999999E-7</v>
      </c>
      <c r="BG267" s="50">
        <v>1.41750387358386E-6</v>
      </c>
      <c r="BH267" s="50" t="s">
        <v>129</v>
      </c>
      <c r="BI267" s="50">
        <v>2.0000000000000001E-4</v>
      </c>
      <c r="BJ267" s="50" t="s">
        <v>129</v>
      </c>
      <c r="BK267" s="50">
        <v>4.13603115153333E-7</v>
      </c>
      <c r="BL267" s="50">
        <v>4.3803861080235996E-6</v>
      </c>
      <c r="BM267" s="50" t="s">
        <v>128</v>
      </c>
      <c r="BN267" s="50">
        <v>1.3384299999999999E-7</v>
      </c>
      <c r="BO267" s="50">
        <v>1.41750387358386E-6</v>
      </c>
      <c r="BP267" s="50" t="s">
        <v>129</v>
      </c>
      <c r="BQ267" s="50">
        <v>1.3384299999999999E-7</v>
      </c>
      <c r="BR267" s="50">
        <v>1.41750387358386E-6</v>
      </c>
      <c r="BS267" s="50" t="s">
        <v>129</v>
      </c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3" t="s">
        <v>132</v>
      </c>
      <c r="CG267" s="51" t="s">
        <v>226</v>
      </c>
      <c r="CH267" s="52">
        <v>32933</v>
      </c>
      <c r="CI267" s="51" t="s">
        <v>130</v>
      </c>
      <c r="CJ267" s="51" t="s">
        <v>186</v>
      </c>
      <c r="CK267" s="52">
        <v>32933</v>
      </c>
    </row>
    <row r="268" spans="1:146">
      <c r="A268" s="3" t="s">
        <v>122</v>
      </c>
      <c r="B268" s="3">
        <v>10675</v>
      </c>
      <c r="C268" s="3" t="s">
        <v>425</v>
      </c>
      <c r="D268" s="3" t="s">
        <v>183</v>
      </c>
      <c r="E268" s="3" t="s">
        <v>427</v>
      </c>
      <c r="F268" s="55">
        <v>1</v>
      </c>
      <c r="G268" s="3" t="s">
        <v>177</v>
      </c>
      <c r="H268" s="48">
        <v>208</v>
      </c>
      <c r="I268" s="48">
        <v>1002</v>
      </c>
      <c r="J268" s="48">
        <v>2056.6574074074101</v>
      </c>
      <c r="K268" s="48">
        <v>194.19290663641601</v>
      </c>
      <c r="L268" s="49">
        <v>0.93361974344430798</v>
      </c>
      <c r="M268" s="3" t="s">
        <v>142</v>
      </c>
      <c r="N268" s="50">
        <v>1.3384299999999999E-7</v>
      </c>
      <c r="O268" s="50">
        <v>1.41750387358386E-6</v>
      </c>
      <c r="P268" s="50" t="s">
        <v>129</v>
      </c>
      <c r="Q268" s="50">
        <v>1.3384299999999999E-7</v>
      </c>
      <c r="R268" s="50">
        <v>1.41750387358386E-6</v>
      </c>
      <c r="S268" s="50" t="s">
        <v>129</v>
      </c>
      <c r="T268" s="50">
        <v>1.3384299999999999E-7</v>
      </c>
      <c r="U268" s="50">
        <v>1.41750387358386E-6</v>
      </c>
      <c r="V268" s="50" t="s">
        <v>129</v>
      </c>
      <c r="W268" s="50">
        <v>1.3384299999999999E-7</v>
      </c>
      <c r="X268" s="50">
        <v>1.41750387358386E-6</v>
      </c>
      <c r="Y268" s="50" t="s">
        <v>129</v>
      </c>
      <c r="Z268" s="50">
        <v>1.3384299999999999E-7</v>
      </c>
      <c r="AA268" s="50">
        <v>1.41750387358386E-6</v>
      </c>
      <c r="AB268" s="50" t="s">
        <v>129</v>
      </c>
      <c r="AC268" s="50">
        <v>1.3384299999999999E-7</v>
      </c>
      <c r="AD268" s="50">
        <v>1.41750387358386E-6</v>
      </c>
      <c r="AE268" s="50" t="s">
        <v>129</v>
      </c>
      <c r="AF268" s="50"/>
      <c r="AG268" s="50"/>
      <c r="AH268" s="50"/>
      <c r="AI268" s="50">
        <v>1.3384299999999999E-7</v>
      </c>
      <c r="AJ268" s="50">
        <v>1.41750387358386E-6</v>
      </c>
      <c r="AK268" s="50" t="s">
        <v>129</v>
      </c>
      <c r="AL268" s="63"/>
      <c r="AM268" s="63"/>
      <c r="AN268" s="50"/>
      <c r="AO268" s="50">
        <v>1.3384299999999999E-7</v>
      </c>
      <c r="AP268" s="50">
        <v>1.41750387358386E-6</v>
      </c>
      <c r="AQ268" s="50" t="s">
        <v>129</v>
      </c>
      <c r="AR268" s="50">
        <v>1.3384299999999999E-7</v>
      </c>
      <c r="AS268" s="50">
        <v>1.41750387358386E-6</v>
      </c>
      <c r="AT268" s="50" t="s">
        <v>129</v>
      </c>
      <c r="AU268" s="50">
        <v>1.7826699999999999E-6</v>
      </c>
      <c r="AV268" s="50" t="s">
        <v>129</v>
      </c>
      <c r="AW268" s="50">
        <v>1.3384299999999999E-7</v>
      </c>
      <c r="AX268" s="50">
        <v>1.41750387358386E-6</v>
      </c>
      <c r="AY268" s="50" t="s">
        <v>129</v>
      </c>
      <c r="AZ268" s="50">
        <v>1.3384299999999999E-7</v>
      </c>
      <c r="BA268" s="50">
        <v>1.41750387358386E-6</v>
      </c>
      <c r="BB268" s="50" t="s">
        <v>129</v>
      </c>
      <c r="BC268" s="50">
        <v>4.6666666666666699E-5</v>
      </c>
      <c r="BD268" s="50">
        <v>4.9423713430845804E-4</v>
      </c>
      <c r="BE268" s="50" t="s">
        <v>128</v>
      </c>
      <c r="BF268" s="50">
        <v>1.3384299999999999E-7</v>
      </c>
      <c r="BG268" s="50">
        <v>1.41750387358386E-6</v>
      </c>
      <c r="BH268" s="50" t="s">
        <v>129</v>
      </c>
      <c r="BI268" s="50">
        <v>2.0000000000000001E-4</v>
      </c>
      <c r="BJ268" s="50" t="s">
        <v>129</v>
      </c>
      <c r="BK268" s="50">
        <v>4.13603115153333E-7</v>
      </c>
      <c r="BL268" s="50">
        <v>4.3803861080235996E-6</v>
      </c>
      <c r="BM268" s="50" t="s">
        <v>128</v>
      </c>
      <c r="BN268" s="50">
        <v>1.3384299999999999E-7</v>
      </c>
      <c r="BO268" s="50">
        <v>1.41750387358386E-6</v>
      </c>
      <c r="BP268" s="50" t="s">
        <v>129</v>
      </c>
      <c r="BQ268" s="50">
        <v>1.3384299999999999E-7</v>
      </c>
      <c r="BR268" s="50">
        <v>1.41750387358386E-6</v>
      </c>
      <c r="BS268" s="50" t="s">
        <v>129</v>
      </c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3" t="s">
        <v>132</v>
      </c>
      <c r="CG268" s="51" t="s">
        <v>226</v>
      </c>
      <c r="CH268" s="52">
        <v>32933</v>
      </c>
      <c r="CI268" s="51" t="s">
        <v>130</v>
      </c>
      <c r="CJ268" s="51" t="s">
        <v>186</v>
      </c>
      <c r="CK268" s="52">
        <v>32933</v>
      </c>
    </row>
    <row r="269" spans="1:146">
      <c r="A269" s="3" t="s">
        <v>122</v>
      </c>
      <c r="B269" s="3">
        <v>6034</v>
      </c>
      <c r="C269" s="3" t="s">
        <v>327</v>
      </c>
      <c r="D269" s="3" t="s">
        <v>328</v>
      </c>
      <c r="E269" s="3" t="s">
        <v>329</v>
      </c>
      <c r="F269" s="55">
        <v>1</v>
      </c>
      <c r="G269" s="3" t="s">
        <v>126</v>
      </c>
      <c r="H269" s="48">
        <v>677.1</v>
      </c>
      <c r="I269" s="48">
        <v>6814</v>
      </c>
      <c r="J269" s="48">
        <v>6191</v>
      </c>
      <c r="K269" s="48">
        <v>644.96666666666704</v>
      </c>
      <c r="L269" s="49">
        <v>0.95254270664106699</v>
      </c>
      <c r="M269" s="3" t="s">
        <v>137</v>
      </c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63"/>
      <c r="AM269" s="63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>
        <v>1.21265650268227E-4</v>
      </c>
      <c r="BD269" s="50">
        <v>1.16365106915944E-3</v>
      </c>
      <c r="BE269" s="50" t="s">
        <v>128</v>
      </c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3" t="s">
        <v>130</v>
      </c>
      <c r="CG269" s="51" t="s">
        <v>138</v>
      </c>
      <c r="CH269" s="52">
        <v>31229</v>
      </c>
    </row>
    <row r="270" spans="1:146">
      <c r="A270" s="3" t="s">
        <v>122</v>
      </c>
      <c r="B270" s="3">
        <v>2554</v>
      </c>
      <c r="C270" s="3" t="s">
        <v>258</v>
      </c>
      <c r="D270" s="3" t="s">
        <v>257</v>
      </c>
      <c r="E270" s="3" t="s">
        <v>136</v>
      </c>
      <c r="F270" s="55">
        <v>1</v>
      </c>
      <c r="G270" s="3" t="s">
        <v>126</v>
      </c>
      <c r="H270" s="48">
        <v>85</v>
      </c>
      <c r="I270" s="48">
        <v>922.2</v>
      </c>
      <c r="J270" s="48">
        <v>897.36666666666702</v>
      </c>
      <c r="K270" s="48">
        <v>593.97666666666703</v>
      </c>
      <c r="L270" s="49">
        <v>6.9879607843137297</v>
      </c>
      <c r="M270" s="3"/>
      <c r="N270" s="50">
        <v>3.2160255013851202E-8</v>
      </c>
      <c r="O270" s="50">
        <v>4.8588506664990903E-8</v>
      </c>
      <c r="P270" s="50" t="s">
        <v>128</v>
      </c>
      <c r="Q270" s="50">
        <v>3.2160255013851202E-8</v>
      </c>
      <c r="R270" s="50">
        <v>4.8588506664990903E-8</v>
      </c>
      <c r="S270" s="50" t="s">
        <v>128</v>
      </c>
      <c r="T270" s="50">
        <v>3.2160255013851202E-8</v>
      </c>
      <c r="U270" s="50">
        <v>4.8588506664990903E-8</v>
      </c>
      <c r="V270" s="50" t="s">
        <v>128</v>
      </c>
      <c r="W270" s="50">
        <v>3.2160255013851202E-8</v>
      </c>
      <c r="X270" s="50">
        <v>4.8588506664990903E-8</v>
      </c>
      <c r="Y270" s="50" t="s">
        <v>128</v>
      </c>
      <c r="Z270" s="50">
        <v>3.2160255013851202E-8</v>
      </c>
      <c r="AA270" s="50">
        <v>4.8588506664990903E-8</v>
      </c>
      <c r="AB270" s="50" t="s">
        <v>128</v>
      </c>
      <c r="AC270" s="50">
        <v>3.2160255013851202E-8</v>
      </c>
      <c r="AD270" s="50">
        <v>4.8588506664990903E-8</v>
      </c>
      <c r="AE270" s="50" t="s">
        <v>128</v>
      </c>
      <c r="AF270" s="50">
        <v>2.50572232347409E-8</v>
      </c>
      <c r="AG270" s="50">
        <v>3.7878417337909998E-8</v>
      </c>
      <c r="AH270" s="50" t="s">
        <v>128</v>
      </c>
      <c r="AI270" s="50">
        <v>3.2160255013851202E-8</v>
      </c>
      <c r="AJ270" s="50">
        <v>4.8588506664990903E-8</v>
      </c>
      <c r="AK270" s="50" t="s">
        <v>128</v>
      </c>
      <c r="AL270" s="63"/>
      <c r="AM270" s="63"/>
      <c r="AN270" s="50"/>
      <c r="AO270" s="50">
        <v>3.2160255013851202E-8</v>
      </c>
      <c r="AP270" s="50">
        <v>4.8588506664990903E-8</v>
      </c>
      <c r="AQ270" s="50" t="s">
        <v>128</v>
      </c>
      <c r="AR270" s="50">
        <v>3.2160255013851202E-8</v>
      </c>
      <c r="AS270" s="50">
        <v>4.8588506664990903E-8</v>
      </c>
      <c r="AT270" s="50" t="s">
        <v>128</v>
      </c>
      <c r="AU270" s="50"/>
      <c r="AV270" s="50"/>
      <c r="AW270" s="50">
        <v>3.2160255013851202E-8</v>
      </c>
      <c r="AX270" s="50">
        <v>4.8588506664990903E-8</v>
      </c>
      <c r="AY270" s="50" t="s">
        <v>128</v>
      </c>
      <c r="AZ270" s="50">
        <v>3.2160255013851202E-8</v>
      </c>
      <c r="BA270" s="50">
        <v>4.8588506664990903E-8</v>
      </c>
      <c r="BB270" s="50" t="s">
        <v>128</v>
      </c>
      <c r="BC270" s="50">
        <v>8.8285489966428198E-6</v>
      </c>
      <c r="BD270" s="50">
        <v>1.33439135698442E-5</v>
      </c>
      <c r="BE270" s="50" t="s">
        <v>128</v>
      </c>
      <c r="BF270" s="50">
        <v>3.2160255013851202E-8</v>
      </c>
      <c r="BG270" s="50">
        <v>4.8588506664990903E-8</v>
      </c>
      <c r="BH270" s="50" t="s">
        <v>128</v>
      </c>
      <c r="BI270" s="50"/>
      <c r="BJ270" s="50"/>
      <c r="BK270" s="50">
        <v>2.7771634040008398E-7</v>
      </c>
      <c r="BL270" s="50">
        <v>4.1973301132450201E-7</v>
      </c>
      <c r="BM270" s="50" t="s">
        <v>128</v>
      </c>
      <c r="BN270" s="50">
        <v>3.2160255013851202E-8</v>
      </c>
      <c r="BO270" s="50">
        <v>4.8588506664990903E-8</v>
      </c>
      <c r="BP270" s="50" t="s">
        <v>128</v>
      </c>
      <c r="BQ270" s="50">
        <v>3.2160255013851202E-8</v>
      </c>
      <c r="BR270" s="50">
        <v>4.8588506664990903E-8</v>
      </c>
      <c r="BS270" s="50" t="s">
        <v>128</v>
      </c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3" t="s">
        <v>152</v>
      </c>
      <c r="CG270" s="51" t="s">
        <v>178</v>
      </c>
      <c r="CI270" s="51" t="s">
        <v>170</v>
      </c>
      <c r="CJ270" s="51" t="s">
        <v>259</v>
      </c>
      <c r="CL270" s="51" t="s">
        <v>130</v>
      </c>
      <c r="CM270" s="51" t="s">
        <v>193</v>
      </c>
      <c r="CN270" s="52">
        <v>40148</v>
      </c>
    </row>
    <row r="271" spans="1:146">
      <c r="A271" s="3" t="s">
        <v>122</v>
      </c>
      <c r="B271" s="3">
        <v>891</v>
      </c>
      <c r="C271" s="3" t="s">
        <v>204</v>
      </c>
      <c r="D271" s="3" t="s">
        <v>201</v>
      </c>
      <c r="E271" s="3" t="s">
        <v>205</v>
      </c>
      <c r="F271" s="55">
        <v>1</v>
      </c>
      <c r="G271" s="3" t="s">
        <v>126</v>
      </c>
      <c r="H271" s="48">
        <v>481</v>
      </c>
      <c r="I271" s="48">
        <v>5030</v>
      </c>
      <c r="J271" s="48"/>
      <c r="K271" s="48"/>
      <c r="L271" s="49"/>
      <c r="M271" s="3" t="s">
        <v>142</v>
      </c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63"/>
      <c r="AM271" s="63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>
        <v>4.6650723988760003E-2</v>
      </c>
      <c r="BD271" s="50"/>
      <c r="BE271" s="50" t="s">
        <v>128</v>
      </c>
      <c r="BF271" s="50"/>
      <c r="BG271" s="50"/>
      <c r="BH271" s="50"/>
      <c r="BI271" s="50">
        <v>9.9909123405666703E-5</v>
      </c>
      <c r="BJ271" s="50" t="s">
        <v>128</v>
      </c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3" t="s">
        <v>130</v>
      </c>
      <c r="CG271" s="51" t="s">
        <v>206</v>
      </c>
      <c r="CH271" s="52">
        <v>28581</v>
      </c>
      <c r="CI271" s="51" t="s">
        <v>152</v>
      </c>
      <c r="CJ271" s="51" t="s">
        <v>153</v>
      </c>
      <c r="CK271" s="52">
        <v>37834</v>
      </c>
      <c r="CL271" s="51" t="s">
        <v>170</v>
      </c>
      <c r="CM271" s="51" t="s">
        <v>185</v>
      </c>
      <c r="CN271" s="52">
        <v>39995</v>
      </c>
      <c r="CO271" s="51" t="s">
        <v>132</v>
      </c>
      <c r="CP271" s="51" t="s">
        <v>207</v>
      </c>
      <c r="CQ271" s="52">
        <v>41244</v>
      </c>
      <c r="CR271" s="51" t="s">
        <v>130</v>
      </c>
      <c r="CS271" s="51" t="s">
        <v>208</v>
      </c>
      <c r="CT271" s="52">
        <v>39965</v>
      </c>
    </row>
    <row r="272" spans="1:146">
      <c r="A272" s="3" t="s">
        <v>122</v>
      </c>
      <c r="B272" s="3">
        <v>642</v>
      </c>
      <c r="C272" s="3" t="s">
        <v>197</v>
      </c>
      <c r="D272" s="3" t="s">
        <v>161</v>
      </c>
      <c r="E272" s="3" t="s">
        <v>199</v>
      </c>
      <c r="F272" s="55">
        <v>1</v>
      </c>
      <c r="G272" s="3" t="s">
        <v>126</v>
      </c>
      <c r="H272" s="48">
        <v>49</v>
      </c>
      <c r="I272" s="48">
        <v>644.74199999999996</v>
      </c>
      <c r="J272" s="48">
        <v>575.26640652356571</v>
      </c>
      <c r="K272" s="48">
        <v>54.317581124957641</v>
      </c>
      <c r="L272" s="49">
        <v>1.1085220637746458</v>
      </c>
      <c r="M272" s="3" t="s">
        <v>142</v>
      </c>
      <c r="N272" s="50">
        <v>2.3300000000000001E-7</v>
      </c>
      <c r="O272" s="50">
        <v>2.4676554062972301E-6</v>
      </c>
      <c r="P272" s="50" t="s">
        <v>129</v>
      </c>
      <c r="Q272" s="50">
        <v>2.96E-7</v>
      </c>
      <c r="R272" s="50">
        <v>3.1348755376136499E-6</v>
      </c>
      <c r="S272" s="50" t="s">
        <v>129</v>
      </c>
      <c r="T272" s="50">
        <v>3.5699999999999998E-7</v>
      </c>
      <c r="U272" s="50">
        <v>3.78091407745971E-6</v>
      </c>
      <c r="V272" s="50" t="s">
        <v>129</v>
      </c>
      <c r="W272" s="50">
        <v>2.3300000000000001E-7</v>
      </c>
      <c r="X272" s="50">
        <v>2.4676554062972301E-6</v>
      </c>
      <c r="Y272" s="50" t="s">
        <v>129</v>
      </c>
      <c r="Z272" s="50">
        <v>2.3300000000000001E-7</v>
      </c>
      <c r="AA272" s="50">
        <v>2.4676554062972301E-6</v>
      </c>
      <c r="AB272" s="50" t="s">
        <v>129</v>
      </c>
      <c r="AC272" s="50">
        <v>2.3300000000000001E-7</v>
      </c>
      <c r="AD272" s="50">
        <v>2.4676554062972301E-6</v>
      </c>
      <c r="AE272" s="50" t="s">
        <v>129</v>
      </c>
      <c r="AF272" s="50">
        <v>2.3300000000000001E-7</v>
      </c>
      <c r="AG272" s="50">
        <v>2.4676554062972301E-6</v>
      </c>
      <c r="AH272" s="50" t="s">
        <v>129</v>
      </c>
      <c r="AI272" s="50">
        <v>2.3300000000000001E-7</v>
      </c>
      <c r="AJ272" s="50">
        <v>2.4676554062972301E-6</v>
      </c>
      <c r="AK272" s="50" t="s">
        <v>129</v>
      </c>
      <c r="AL272" s="63"/>
      <c r="AM272" s="63"/>
      <c r="AN272" s="50"/>
      <c r="AO272" s="50">
        <v>2.3300000000000001E-7</v>
      </c>
      <c r="AP272" s="50">
        <v>2.4676554062972301E-6</v>
      </c>
      <c r="AQ272" s="50" t="s">
        <v>129</v>
      </c>
      <c r="AR272" s="50">
        <v>2.3300000000000001E-7</v>
      </c>
      <c r="AS272" s="50">
        <v>2.4676554062972301E-6</v>
      </c>
      <c r="AT272" s="50" t="s">
        <v>129</v>
      </c>
      <c r="AU272" s="50"/>
      <c r="AV272" s="50"/>
      <c r="AW272" s="50">
        <v>2.3300000000000001E-7</v>
      </c>
      <c r="AX272" s="50">
        <v>2.4676554062972301E-6</v>
      </c>
      <c r="AY272" s="50" t="s">
        <v>129</v>
      </c>
      <c r="AZ272" s="50">
        <v>3.1499999999999999E-6</v>
      </c>
      <c r="BA272" s="50">
        <v>3.33610065658209E-5</v>
      </c>
      <c r="BB272" s="50" t="s">
        <v>129</v>
      </c>
      <c r="BC272" s="50"/>
      <c r="BD272" s="50"/>
      <c r="BE272" s="50"/>
      <c r="BF272" s="50">
        <v>2.3300000000000001E-7</v>
      </c>
      <c r="BG272" s="50">
        <v>2.4676554062972301E-6</v>
      </c>
      <c r="BH272" s="50" t="s">
        <v>129</v>
      </c>
      <c r="BI272" s="50">
        <v>6.3333333333333297E-4</v>
      </c>
      <c r="BJ272" s="50" t="s">
        <v>128</v>
      </c>
      <c r="BK272" s="50">
        <v>3.58E-6</v>
      </c>
      <c r="BL272" s="50">
        <v>3.7915048731948902E-5</v>
      </c>
      <c r="BM272" s="50" t="s">
        <v>129</v>
      </c>
      <c r="BN272" s="50">
        <v>5.2499999999999995E-7</v>
      </c>
      <c r="BO272" s="50">
        <v>5.5601677609701599E-6</v>
      </c>
      <c r="BP272" s="50" t="s">
        <v>129</v>
      </c>
      <c r="BQ272" s="50">
        <v>2.3300000000000001E-7</v>
      </c>
      <c r="BR272" s="50">
        <v>2.4676554062972301E-6</v>
      </c>
      <c r="BS272" s="50" t="s">
        <v>129</v>
      </c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3" t="s">
        <v>130</v>
      </c>
      <c r="CG272" s="51" t="s">
        <v>138</v>
      </c>
      <c r="CH272" s="52">
        <v>39417</v>
      </c>
    </row>
    <row r="273" spans="1:146">
      <c r="A273" s="3" t="s">
        <v>122</v>
      </c>
      <c r="B273" s="3">
        <v>1379</v>
      </c>
      <c r="C273" s="3" t="s">
        <v>233</v>
      </c>
      <c r="D273" s="3" t="s">
        <v>234</v>
      </c>
      <c r="E273" s="3" t="s">
        <v>235</v>
      </c>
      <c r="F273" s="55">
        <v>1</v>
      </c>
      <c r="G273" s="3" t="s">
        <v>177</v>
      </c>
      <c r="H273" s="48">
        <v>175</v>
      </c>
      <c r="I273" s="48">
        <v>1800</v>
      </c>
      <c r="J273" s="48">
        <v>789.43333333333305</v>
      </c>
      <c r="K273" s="48">
        <v>74.539567476590804</v>
      </c>
      <c r="L273" s="49">
        <v>0.425940385580519</v>
      </c>
      <c r="M273" s="3" t="s">
        <v>142</v>
      </c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63"/>
      <c r="AM273" s="63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>
        <v>1.83175235623292E-4</v>
      </c>
      <c r="BD273" s="50">
        <v>1.93997150422998E-3</v>
      </c>
      <c r="BE273" s="50" t="s">
        <v>128</v>
      </c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3" t="s">
        <v>130</v>
      </c>
      <c r="CG273" s="51" t="s">
        <v>236</v>
      </c>
      <c r="CH273" s="52">
        <v>29768</v>
      </c>
      <c r="CI273" s="51" t="s">
        <v>130</v>
      </c>
      <c r="CJ273" s="51" t="s">
        <v>237</v>
      </c>
      <c r="CK273" s="52">
        <v>29768</v>
      </c>
    </row>
    <row r="274" spans="1:146">
      <c r="A274" s="116" t="s">
        <v>122</v>
      </c>
      <c r="B274" s="117">
        <v>10671</v>
      </c>
      <c r="C274" s="116" t="s">
        <v>418</v>
      </c>
      <c r="D274" s="116" t="s">
        <v>157</v>
      </c>
      <c r="E274" s="116" t="s">
        <v>198</v>
      </c>
      <c r="F274" s="118">
        <v>2</v>
      </c>
      <c r="G274" s="116" t="s">
        <v>177</v>
      </c>
      <c r="H274" s="117">
        <v>567.84</v>
      </c>
      <c r="I274" s="117">
        <v>7105.4</v>
      </c>
      <c r="J274" s="119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1"/>
      <c r="AK274" s="122"/>
      <c r="AL274" s="65">
        <v>5.8000000000000003E-2</v>
      </c>
      <c r="AM274" s="121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2"/>
      <c r="AX274" s="120"/>
      <c r="AY274" s="122"/>
      <c r="AZ274" s="122"/>
      <c r="BA274" s="120"/>
      <c r="BB274" s="122"/>
      <c r="BC274" s="120"/>
      <c r="BD274" s="120"/>
      <c r="BE274" s="120"/>
      <c r="BF274" s="122"/>
      <c r="BG274" s="122"/>
      <c r="BH274" s="122"/>
      <c r="BI274" s="120"/>
      <c r="BJ274" s="122"/>
      <c r="BK274" s="122"/>
      <c r="BL274" s="120"/>
      <c r="BM274" s="122"/>
      <c r="BN274" s="120"/>
      <c r="BO274" s="120"/>
      <c r="BP274" s="120"/>
      <c r="BQ274" s="120"/>
      <c r="BR274" s="120"/>
      <c r="BS274" s="120"/>
      <c r="BT274" s="120"/>
      <c r="BU274" s="120"/>
      <c r="BV274" s="120"/>
      <c r="BW274" s="120"/>
      <c r="BX274" s="120"/>
      <c r="BY274" s="120"/>
      <c r="BZ274" s="122"/>
      <c r="CA274" s="120"/>
      <c r="CB274" s="122"/>
      <c r="CC274" s="120"/>
      <c r="CD274" s="120"/>
      <c r="CE274" s="120"/>
      <c r="CF274" s="116" t="s">
        <v>130</v>
      </c>
      <c r="CG274" s="116" t="s">
        <v>186</v>
      </c>
      <c r="CH274" s="123">
        <v>33239</v>
      </c>
      <c r="CI274" s="116" t="s">
        <v>518</v>
      </c>
      <c r="CJ274" s="116" t="s">
        <v>518</v>
      </c>
      <c r="CK274" s="53"/>
      <c r="CL274" s="116" t="s">
        <v>518</v>
      </c>
      <c r="CM274" s="116" t="s">
        <v>518</v>
      </c>
      <c r="CN274" s="53"/>
      <c r="CO274" s="116" t="s">
        <v>518</v>
      </c>
      <c r="CP274" s="116" t="s">
        <v>518</v>
      </c>
      <c r="CQ274" s="53"/>
      <c r="CR274" s="116" t="s">
        <v>518</v>
      </c>
      <c r="CS274" s="116" t="s">
        <v>518</v>
      </c>
      <c r="CT274" s="53"/>
      <c r="CU274" s="116" t="s">
        <v>518</v>
      </c>
      <c r="CV274" s="116" t="s">
        <v>518</v>
      </c>
      <c r="CW274" s="53"/>
      <c r="CX274" s="116" t="s">
        <v>518</v>
      </c>
      <c r="CY274" s="116" t="s">
        <v>518</v>
      </c>
      <c r="CZ274" s="53"/>
      <c r="DA274" s="116" t="s">
        <v>518</v>
      </c>
      <c r="DB274" s="116" t="s">
        <v>518</v>
      </c>
      <c r="DC274" s="53"/>
      <c r="DD274" s="116" t="s">
        <v>518</v>
      </c>
      <c r="DE274" s="116" t="s">
        <v>518</v>
      </c>
      <c r="DF274" s="53"/>
      <c r="DG274" s="116" t="s">
        <v>518</v>
      </c>
      <c r="DH274" s="116" t="s">
        <v>518</v>
      </c>
      <c r="DI274" s="53"/>
      <c r="DJ274" s="116" t="s">
        <v>518</v>
      </c>
      <c r="DK274" s="116" t="s">
        <v>518</v>
      </c>
      <c r="DL274" s="53"/>
      <c r="DM274" s="116" t="s">
        <v>518</v>
      </c>
      <c r="DN274" s="116" t="s">
        <v>518</v>
      </c>
      <c r="DO274" s="53"/>
      <c r="DP274" s="53"/>
      <c r="DQ274" s="53"/>
      <c r="DR274" s="53"/>
      <c r="DS274" s="53"/>
      <c r="DT274" s="53"/>
      <c r="DU274" s="53"/>
      <c r="DV274" s="53"/>
      <c r="DW274" s="53"/>
      <c r="DX274" s="53"/>
      <c r="DY274" s="53"/>
      <c r="DZ274" s="53"/>
      <c r="EA274" s="53"/>
      <c r="EB274" s="53"/>
      <c r="EC274" s="53"/>
      <c r="ED274" s="53"/>
      <c r="EE274" s="53"/>
      <c r="EF274" s="53"/>
      <c r="EG274" s="53"/>
      <c r="EH274" s="53"/>
      <c r="EI274" s="53"/>
      <c r="EJ274" s="53"/>
      <c r="EK274" s="53"/>
      <c r="EL274" s="53"/>
      <c r="EM274" s="53"/>
      <c r="EN274" s="53"/>
      <c r="EO274" s="53"/>
      <c r="EP274" s="53"/>
    </row>
    <row r="275" spans="1:146">
      <c r="A275" s="116" t="s">
        <v>122</v>
      </c>
      <c r="B275" s="117">
        <v>10671</v>
      </c>
      <c r="C275" s="116" t="s">
        <v>418</v>
      </c>
      <c r="D275" s="116" t="s">
        <v>157</v>
      </c>
      <c r="E275" s="116" t="s">
        <v>198</v>
      </c>
      <c r="F275" s="118" t="s">
        <v>561</v>
      </c>
      <c r="G275" s="116" t="s">
        <v>177</v>
      </c>
      <c r="H275" s="117">
        <v>567.84</v>
      </c>
      <c r="I275" s="117">
        <v>7105.4</v>
      </c>
      <c r="J275" s="119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1"/>
      <c r="AK275" s="122"/>
      <c r="AL275" s="65">
        <v>5.8000000000000003E-2</v>
      </c>
      <c r="AM275" s="121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2"/>
      <c r="AX275" s="120"/>
      <c r="AY275" s="122"/>
      <c r="AZ275" s="122"/>
      <c r="BA275" s="120"/>
      <c r="BB275" s="122"/>
      <c r="BC275" s="120"/>
      <c r="BD275" s="120"/>
      <c r="BE275" s="120"/>
      <c r="BF275" s="122"/>
      <c r="BG275" s="122"/>
      <c r="BH275" s="122"/>
      <c r="BI275" s="120"/>
      <c r="BJ275" s="122"/>
      <c r="BK275" s="122"/>
      <c r="BL275" s="120"/>
      <c r="BM275" s="122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20"/>
      <c r="BY275" s="120"/>
      <c r="BZ275" s="122"/>
      <c r="CA275" s="120"/>
      <c r="CB275" s="122"/>
      <c r="CC275" s="120"/>
      <c r="CD275" s="120"/>
      <c r="CE275" s="120"/>
      <c r="CF275" s="116" t="s">
        <v>130</v>
      </c>
      <c r="CG275" s="116" t="s">
        <v>186</v>
      </c>
      <c r="CH275" s="123">
        <v>33239</v>
      </c>
      <c r="CI275" s="116" t="s">
        <v>518</v>
      </c>
      <c r="CJ275" s="116" t="s">
        <v>518</v>
      </c>
      <c r="CK275" s="53"/>
      <c r="CL275" s="116" t="s">
        <v>518</v>
      </c>
      <c r="CM275" s="116" t="s">
        <v>518</v>
      </c>
      <c r="CN275" s="53"/>
      <c r="CO275" s="116" t="s">
        <v>518</v>
      </c>
      <c r="CP275" s="116" t="s">
        <v>518</v>
      </c>
      <c r="CQ275" s="53"/>
      <c r="CR275" s="116" t="s">
        <v>518</v>
      </c>
      <c r="CS275" s="116" t="s">
        <v>518</v>
      </c>
      <c r="CT275" s="53"/>
      <c r="CU275" s="116" t="s">
        <v>518</v>
      </c>
      <c r="CV275" s="116" t="s">
        <v>518</v>
      </c>
      <c r="CW275" s="53"/>
      <c r="CX275" s="116" t="s">
        <v>518</v>
      </c>
      <c r="CY275" s="116" t="s">
        <v>518</v>
      </c>
      <c r="CZ275" s="53"/>
      <c r="DA275" s="116" t="s">
        <v>518</v>
      </c>
      <c r="DB275" s="116" t="s">
        <v>518</v>
      </c>
      <c r="DC275" s="53"/>
      <c r="DD275" s="116" t="s">
        <v>518</v>
      </c>
      <c r="DE275" s="116" t="s">
        <v>518</v>
      </c>
      <c r="DF275" s="53"/>
      <c r="DG275" s="116" t="s">
        <v>518</v>
      </c>
      <c r="DH275" s="116" t="s">
        <v>518</v>
      </c>
      <c r="DI275" s="53"/>
      <c r="DJ275" s="116" t="s">
        <v>518</v>
      </c>
      <c r="DK275" s="116" t="s">
        <v>518</v>
      </c>
      <c r="DL275" s="53"/>
      <c r="DM275" s="116" t="s">
        <v>518</v>
      </c>
      <c r="DN275" s="116" t="s">
        <v>518</v>
      </c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53"/>
      <c r="EL275" s="53"/>
      <c r="EM275" s="53"/>
      <c r="EN275" s="53"/>
      <c r="EO275" s="53"/>
      <c r="EP275" s="53"/>
    </row>
    <row r="276" spans="1:146">
      <c r="A276" s="116" t="s">
        <v>122</v>
      </c>
      <c r="B276" s="117">
        <v>10671</v>
      </c>
      <c r="C276" s="116" t="s">
        <v>418</v>
      </c>
      <c r="D276" s="116" t="s">
        <v>157</v>
      </c>
      <c r="E276" s="116" t="s">
        <v>199</v>
      </c>
      <c r="F276" s="118">
        <v>2</v>
      </c>
      <c r="G276" s="116" t="s">
        <v>177</v>
      </c>
      <c r="H276" s="117">
        <v>567.84</v>
      </c>
      <c r="I276" s="117">
        <v>7105.4</v>
      </c>
      <c r="J276" s="119"/>
      <c r="K276" s="122"/>
      <c r="L276" s="120"/>
      <c r="M276" s="122"/>
      <c r="N276" s="122"/>
      <c r="O276" s="120"/>
      <c r="P276" s="122"/>
      <c r="Q276" s="122"/>
      <c r="R276" s="120"/>
      <c r="S276" s="122"/>
      <c r="T276" s="122"/>
      <c r="U276" s="120"/>
      <c r="V276" s="122"/>
      <c r="W276" s="122"/>
      <c r="X276" s="120"/>
      <c r="Y276" s="122"/>
      <c r="Z276" s="122"/>
      <c r="AA276" s="120"/>
      <c r="AB276" s="122"/>
      <c r="AC276" s="122"/>
      <c r="AD276" s="120"/>
      <c r="AE276" s="122"/>
      <c r="AF276" s="122"/>
      <c r="AG276" s="120"/>
      <c r="AH276" s="122"/>
      <c r="AI276" s="120"/>
      <c r="AJ276" s="124"/>
      <c r="AK276" s="122"/>
      <c r="AL276" s="65">
        <v>5.8000000000000003E-2</v>
      </c>
      <c r="AM276" s="121"/>
      <c r="AN276" s="122"/>
      <c r="AO276" s="122"/>
      <c r="AP276" s="120"/>
      <c r="AQ276" s="122"/>
      <c r="AR276" s="122"/>
      <c r="AS276" s="122"/>
      <c r="AT276" s="122"/>
      <c r="AU276" s="120"/>
      <c r="AV276" s="122"/>
      <c r="AW276" s="122"/>
      <c r="AX276" s="120"/>
      <c r="AY276" s="122"/>
      <c r="AZ276" s="122"/>
      <c r="BA276" s="122"/>
      <c r="BB276" s="122"/>
      <c r="BC276" s="122"/>
      <c r="BD276" s="120"/>
      <c r="BE276" s="122"/>
      <c r="BF276" s="122"/>
      <c r="BG276" s="122"/>
      <c r="BH276" s="122"/>
      <c r="BI276" s="120"/>
      <c r="BJ276" s="122"/>
      <c r="BK276" s="122"/>
      <c r="BL276" s="120"/>
      <c r="BM276" s="122"/>
      <c r="BN276" s="122"/>
      <c r="BO276" s="120"/>
      <c r="BP276" s="122"/>
      <c r="BQ276" s="120"/>
      <c r="BR276" s="120"/>
      <c r="BS276" s="120"/>
      <c r="BT276" s="120"/>
      <c r="BU276" s="120"/>
      <c r="BV276" s="120"/>
      <c r="BW276" s="120"/>
      <c r="BX276" s="120"/>
      <c r="BY276" s="120"/>
      <c r="BZ276" s="122"/>
      <c r="CA276" s="122"/>
      <c r="CB276" s="122"/>
      <c r="CC276" s="120"/>
      <c r="CD276" s="120"/>
      <c r="CE276" s="120"/>
      <c r="CF276" s="116" t="s">
        <v>130</v>
      </c>
      <c r="CG276" s="116" t="s">
        <v>186</v>
      </c>
      <c r="CH276" s="123">
        <v>33239</v>
      </c>
      <c r="CI276" s="116" t="s">
        <v>518</v>
      </c>
      <c r="CJ276" s="116" t="s">
        <v>518</v>
      </c>
      <c r="CK276" s="53"/>
      <c r="CL276" s="116" t="s">
        <v>518</v>
      </c>
      <c r="CM276" s="116" t="s">
        <v>518</v>
      </c>
      <c r="CN276" s="53"/>
      <c r="CO276" s="116" t="s">
        <v>518</v>
      </c>
      <c r="CP276" s="116" t="s">
        <v>518</v>
      </c>
      <c r="CQ276" s="53"/>
      <c r="CR276" s="116" t="s">
        <v>518</v>
      </c>
      <c r="CS276" s="116" t="s">
        <v>518</v>
      </c>
      <c r="CT276" s="53"/>
      <c r="CU276" s="116" t="s">
        <v>518</v>
      </c>
      <c r="CV276" s="116" t="s">
        <v>518</v>
      </c>
      <c r="CW276" s="53"/>
      <c r="CX276" s="116" t="s">
        <v>518</v>
      </c>
      <c r="CY276" s="116" t="s">
        <v>518</v>
      </c>
      <c r="CZ276" s="53"/>
      <c r="DA276" s="116" t="s">
        <v>518</v>
      </c>
      <c r="DB276" s="116" t="s">
        <v>518</v>
      </c>
      <c r="DC276" s="53"/>
      <c r="DD276" s="116" t="s">
        <v>518</v>
      </c>
      <c r="DE276" s="116" t="s">
        <v>518</v>
      </c>
      <c r="DF276" s="53"/>
      <c r="DG276" s="116" t="s">
        <v>518</v>
      </c>
      <c r="DH276" s="116" t="s">
        <v>518</v>
      </c>
      <c r="DI276" s="53"/>
      <c r="DJ276" s="116" t="s">
        <v>518</v>
      </c>
      <c r="DK276" s="116" t="s">
        <v>518</v>
      </c>
      <c r="DL276" s="53"/>
      <c r="DM276" s="116" t="s">
        <v>518</v>
      </c>
      <c r="DN276" s="116" t="s">
        <v>518</v>
      </c>
      <c r="DO276" s="53"/>
      <c r="DP276" s="53"/>
      <c r="DQ276" s="53"/>
      <c r="DR276" s="53"/>
      <c r="DS276" s="53"/>
      <c r="DT276" s="53"/>
      <c r="DU276" s="53"/>
      <c r="DV276" s="53"/>
      <c r="DW276" s="53"/>
      <c r="DX276" s="53"/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/>
      <c r="EL276" s="53"/>
      <c r="EM276" s="53"/>
      <c r="EN276" s="53"/>
      <c r="EO276" s="53"/>
      <c r="EP276" s="53"/>
    </row>
    <row r="277" spans="1:146">
      <c r="A277" s="116" t="s">
        <v>122</v>
      </c>
      <c r="B277" s="117">
        <v>10671</v>
      </c>
      <c r="C277" s="116" t="s">
        <v>418</v>
      </c>
      <c r="D277" s="116" t="s">
        <v>157</v>
      </c>
      <c r="E277" s="116" t="s">
        <v>199</v>
      </c>
      <c r="F277" s="118" t="s">
        <v>561</v>
      </c>
      <c r="G277" s="116" t="s">
        <v>177</v>
      </c>
      <c r="H277" s="117">
        <v>567.84</v>
      </c>
      <c r="I277" s="117">
        <v>7105.4</v>
      </c>
      <c r="J277" s="119"/>
      <c r="K277" s="122"/>
      <c r="L277" s="120"/>
      <c r="M277" s="122"/>
      <c r="N277" s="122"/>
      <c r="O277" s="120"/>
      <c r="P277" s="122"/>
      <c r="Q277" s="122"/>
      <c r="R277" s="120"/>
      <c r="S277" s="122"/>
      <c r="T277" s="122"/>
      <c r="U277" s="120"/>
      <c r="V277" s="122"/>
      <c r="W277" s="122"/>
      <c r="X277" s="120"/>
      <c r="Y277" s="122"/>
      <c r="Z277" s="122"/>
      <c r="AA277" s="120"/>
      <c r="AB277" s="122"/>
      <c r="AC277" s="122"/>
      <c r="AD277" s="120"/>
      <c r="AE277" s="122"/>
      <c r="AF277" s="122"/>
      <c r="AG277" s="120"/>
      <c r="AH277" s="122"/>
      <c r="AI277" s="120"/>
      <c r="AJ277" s="124"/>
      <c r="AK277" s="122"/>
      <c r="AL277" s="65">
        <v>5.8000000000000003E-2</v>
      </c>
      <c r="AM277" s="121"/>
      <c r="AN277" s="122"/>
      <c r="AO277" s="122"/>
      <c r="AP277" s="120"/>
      <c r="AQ277" s="122"/>
      <c r="AR277" s="122"/>
      <c r="AS277" s="122"/>
      <c r="AT277" s="122"/>
      <c r="AU277" s="120"/>
      <c r="AV277" s="122"/>
      <c r="AW277" s="122"/>
      <c r="AX277" s="120"/>
      <c r="AY277" s="122"/>
      <c r="AZ277" s="122"/>
      <c r="BA277" s="122"/>
      <c r="BB277" s="122"/>
      <c r="BC277" s="122"/>
      <c r="BD277" s="120"/>
      <c r="BE277" s="122"/>
      <c r="BF277" s="122"/>
      <c r="BG277" s="122"/>
      <c r="BH277" s="122"/>
      <c r="BI277" s="120"/>
      <c r="BJ277" s="122"/>
      <c r="BK277" s="122"/>
      <c r="BL277" s="120"/>
      <c r="BM277" s="122"/>
      <c r="BN277" s="122"/>
      <c r="BO277" s="120"/>
      <c r="BP277" s="122"/>
      <c r="BQ277" s="120"/>
      <c r="BR277" s="120"/>
      <c r="BS277" s="120"/>
      <c r="BT277" s="120"/>
      <c r="BU277" s="120"/>
      <c r="BV277" s="120"/>
      <c r="BW277" s="120"/>
      <c r="BX277" s="120"/>
      <c r="BY277" s="120"/>
      <c r="BZ277" s="122"/>
      <c r="CA277" s="122"/>
      <c r="CB277" s="122"/>
      <c r="CC277" s="120"/>
      <c r="CD277" s="120"/>
      <c r="CE277" s="120"/>
      <c r="CF277" s="116" t="s">
        <v>130</v>
      </c>
      <c r="CG277" s="116" t="s">
        <v>186</v>
      </c>
      <c r="CH277" s="123">
        <v>33239</v>
      </c>
      <c r="CI277" s="116" t="s">
        <v>518</v>
      </c>
      <c r="CJ277" s="116" t="s">
        <v>518</v>
      </c>
      <c r="CK277" s="53"/>
      <c r="CL277" s="116" t="s">
        <v>518</v>
      </c>
      <c r="CM277" s="116" t="s">
        <v>518</v>
      </c>
      <c r="CN277" s="53"/>
      <c r="CO277" s="116" t="s">
        <v>518</v>
      </c>
      <c r="CP277" s="116" t="s">
        <v>518</v>
      </c>
      <c r="CQ277" s="53"/>
      <c r="CR277" s="116" t="s">
        <v>518</v>
      </c>
      <c r="CS277" s="116" t="s">
        <v>518</v>
      </c>
      <c r="CT277" s="53"/>
      <c r="CU277" s="116" t="s">
        <v>518</v>
      </c>
      <c r="CV277" s="116" t="s">
        <v>518</v>
      </c>
      <c r="CW277" s="53"/>
      <c r="CX277" s="116" t="s">
        <v>518</v>
      </c>
      <c r="CY277" s="116" t="s">
        <v>518</v>
      </c>
      <c r="CZ277" s="53"/>
      <c r="DA277" s="116" t="s">
        <v>518</v>
      </c>
      <c r="DB277" s="116" t="s">
        <v>518</v>
      </c>
      <c r="DC277" s="53"/>
      <c r="DD277" s="116" t="s">
        <v>518</v>
      </c>
      <c r="DE277" s="116" t="s">
        <v>518</v>
      </c>
      <c r="DF277" s="53"/>
      <c r="DG277" s="116" t="s">
        <v>518</v>
      </c>
      <c r="DH277" s="116" t="s">
        <v>518</v>
      </c>
      <c r="DI277" s="53"/>
      <c r="DJ277" s="116" t="s">
        <v>518</v>
      </c>
      <c r="DK277" s="116" t="s">
        <v>518</v>
      </c>
      <c r="DL277" s="53"/>
      <c r="DM277" s="116" t="s">
        <v>518</v>
      </c>
      <c r="DN277" s="116" t="s">
        <v>518</v>
      </c>
      <c r="DO277" s="53"/>
      <c r="DP277" s="53"/>
      <c r="DQ277" s="53"/>
      <c r="DR277" s="53"/>
      <c r="DS277" s="53"/>
      <c r="DT277" s="53"/>
      <c r="DU277" s="53"/>
      <c r="DV277" s="53"/>
      <c r="DW277" s="53"/>
      <c r="DX277" s="53"/>
      <c r="DY277" s="53"/>
      <c r="DZ277" s="53"/>
      <c r="EA277" s="53"/>
      <c r="EB277" s="53"/>
      <c r="EC277" s="53"/>
      <c r="ED277" s="53"/>
      <c r="EE277" s="53"/>
      <c r="EF277" s="53"/>
      <c r="EG277" s="53"/>
      <c r="EH277" s="53"/>
      <c r="EI277" s="53"/>
      <c r="EJ277" s="53"/>
      <c r="EK277" s="53"/>
      <c r="EL277" s="53"/>
      <c r="EM277" s="53"/>
      <c r="EN277" s="53"/>
      <c r="EO277" s="53"/>
      <c r="EP277" s="53"/>
    </row>
    <row r="278" spans="1:146">
      <c r="A278" s="116" t="s">
        <v>122</v>
      </c>
      <c r="B278" s="117">
        <v>54304</v>
      </c>
      <c r="C278" s="116" t="s">
        <v>468</v>
      </c>
      <c r="D278" s="116" t="s">
        <v>303</v>
      </c>
      <c r="E278" s="116" t="s">
        <v>469</v>
      </c>
      <c r="F278" s="118">
        <v>1</v>
      </c>
      <c r="G278" s="116" t="s">
        <v>126</v>
      </c>
      <c r="H278" s="117">
        <v>222</v>
      </c>
      <c r="I278" s="117">
        <v>2300</v>
      </c>
      <c r="J278" s="119"/>
      <c r="K278" s="122"/>
      <c r="L278" s="120"/>
      <c r="M278" s="122"/>
      <c r="N278" s="122"/>
      <c r="O278" s="120"/>
      <c r="P278" s="122"/>
      <c r="Q278" s="122"/>
      <c r="R278" s="120"/>
      <c r="S278" s="122"/>
      <c r="T278" s="122"/>
      <c r="U278" s="120"/>
      <c r="V278" s="122"/>
      <c r="W278" s="122"/>
      <c r="X278" s="120"/>
      <c r="Y278" s="122"/>
      <c r="Z278" s="122"/>
      <c r="AA278" s="120"/>
      <c r="AB278" s="122"/>
      <c r="AC278" s="120"/>
      <c r="AD278" s="120"/>
      <c r="AE278" s="120"/>
      <c r="AF278" s="122"/>
      <c r="AG278" s="120"/>
      <c r="AH278" s="122"/>
      <c r="AI278" s="120"/>
      <c r="AJ278" s="121"/>
      <c r="AK278" s="122"/>
      <c r="AL278" s="65">
        <v>8.96666666666667E-2</v>
      </c>
      <c r="AM278" s="121"/>
      <c r="AN278" s="122"/>
      <c r="AO278" s="122"/>
      <c r="AP278" s="120"/>
      <c r="AQ278" s="122"/>
      <c r="AR278" s="122"/>
      <c r="AS278" s="122"/>
      <c r="AT278" s="122"/>
      <c r="AU278" s="120"/>
      <c r="AV278" s="122"/>
      <c r="AW278" s="122"/>
      <c r="AX278" s="120"/>
      <c r="AY278" s="122"/>
      <c r="AZ278" s="122"/>
      <c r="BA278" s="120"/>
      <c r="BB278" s="122"/>
      <c r="BC278" s="122"/>
      <c r="BD278" s="120"/>
      <c r="BE278" s="122"/>
      <c r="BF278" s="122"/>
      <c r="BG278" s="122"/>
      <c r="BH278" s="122"/>
      <c r="BI278" s="120"/>
      <c r="BJ278" s="122"/>
      <c r="BK278" s="122"/>
      <c r="BL278" s="120"/>
      <c r="BM278" s="122"/>
      <c r="BN278" s="122"/>
      <c r="BO278" s="120"/>
      <c r="BP278" s="122"/>
      <c r="BQ278" s="120"/>
      <c r="BR278" s="120"/>
      <c r="BS278" s="120"/>
      <c r="BT278" s="120"/>
      <c r="BU278" s="120"/>
      <c r="BV278" s="120"/>
      <c r="BW278" s="120"/>
      <c r="BX278" s="120"/>
      <c r="BY278" s="120"/>
      <c r="BZ278" s="122"/>
      <c r="CA278" s="120"/>
      <c r="CB278" s="122"/>
      <c r="CC278" s="120"/>
      <c r="CD278" s="120"/>
      <c r="CE278" s="120"/>
      <c r="CF278" s="116" t="s">
        <v>152</v>
      </c>
      <c r="CG278" s="116" t="s">
        <v>153</v>
      </c>
      <c r="CH278" s="123">
        <v>35339</v>
      </c>
      <c r="CI278" s="116" t="s">
        <v>132</v>
      </c>
      <c r="CJ278" s="116" t="s">
        <v>159</v>
      </c>
      <c r="CK278" s="123">
        <v>35339</v>
      </c>
      <c r="CL278" s="116" t="s">
        <v>130</v>
      </c>
      <c r="CM278" s="116" t="s">
        <v>237</v>
      </c>
      <c r="CN278" s="123">
        <v>35339</v>
      </c>
      <c r="CO278" s="116" t="s">
        <v>518</v>
      </c>
      <c r="CP278" s="116" t="s">
        <v>518</v>
      </c>
      <c r="CQ278" s="53"/>
      <c r="CR278" s="116" t="s">
        <v>518</v>
      </c>
      <c r="CS278" s="116" t="s">
        <v>518</v>
      </c>
      <c r="CT278" s="53"/>
      <c r="CU278" s="116" t="s">
        <v>518</v>
      </c>
      <c r="CV278" s="116" t="s">
        <v>518</v>
      </c>
      <c r="CW278" s="53"/>
      <c r="CX278" s="116" t="s">
        <v>518</v>
      </c>
      <c r="CY278" s="116" t="s">
        <v>518</v>
      </c>
      <c r="CZ278" s="53"/>
      <c r="DA278" s="116" t="s">
        <v>518</v>
      </c>
      <c r="DB278" s="116" t="s">
        <v>518</v>
      </c>
      <c r="DC278" s="53"/>
      <c r="DD278" s="116" t="s">
        <v>518</v>
      </c>
      <c r="DE278" s="116" t="s">
        <v>518</v>
      </c>
      <c r="DF278" s="53"/>
      <c r="DG278" s="116" t="s">
        <v>518</v>
      </c>
      <c r="DH278" s="116" t="s">
        <v>518</v>
      </c>
      <c r="DI278" s="53"/>
      <c r="DJ278" s="116" t="s">
        <v>518</v>
      </c>
      <c r="DK278" s="116" t="s">
        <v>518</v>
      </c>
      <c r="DL278" s="53"/>
      <c r="DM278" s="116" t="s">
        <v>518</v>
      </c>
      <c r="DN278" s="116" t="s">
        <v>518</v>
      </c>
      <c r="DO278" s="53"/>
      <c r="DP278" s="53"/>
      <c r="DQ278" s="53"/>
      <c r="DR278" s="53"/>
      <c r="DS278" s="53"/>
      <c r="DT278" s="53"/>
      <c r="DU278" s="53"/>
      <c r="DV278" s="53"/>
      <c r="DW278" s="53"/>
      <c r="DX278" s="53"/>
      <c r="DY278" s="53"/>
      <c r="DZ278" s="53"/>
      <c r="EA278" s="53"/>
      <c r="EB278" s="53"/>
      <c r="EC278" s="53"/>
      <c r="ED278" s="53"/>
      <c r="EE278" s="53"/>
      <c r="EF278" s="53"/>
      <c r="EG278" s="53"/>
      <c r="EH278" s="53"/>
      <c r="EI278" s="53"/>
      <c r="EJ278" s="53"/>
      <c r="EK278" s="53"/>
      <c r="EL278" s="53"/>
      <c r="EM278" s="53"/>
      <c r="EN278" s="53"/>
      <c r="EO278" s="53"/>
      <c r="EP278" s="53"/>
    </row>
    <row r="279" spans="1:146">
      <c r="A279" s="116" t="s">
        <v>122</v>
      </c>
      <c r="B279" s="117">
        <v>113</v>
      </c>
      <c r="C279" s="116" t="s">
        <v>139</v>
      </c>
      <c r="D279" s="116" t="s">
        <v>140</v>
      </c>
      <c r="E279" s="116" t="s">
        <v>141</v>
      </c>
      <c r="F279" s="118">
        <v>1</v>
      </c>
      <c r="G279" s="116" t="s">
        <v>126</v>
      </c>
      <c r="H279" s="117">
        <v>305</v>
      </c>
      <c r="I279" s="117">
        <v>2929</v>
      </c>
      <c r="J279" s="119"/>
      <c r="K279" s="122"/>
      <c r="L279" s="120"/>
      <c r="M279" s="122"/>
      <c r="N279" s="122"/>
      <c r="O279" s="120"/>
      <c r="P279" s="122"/>
      <c r="Q279" s="122"/>
      <c r="R279" s="120"/>
      <c r="S279" s="122"/>
      <c r="T279" s="122"/>
      <c r="U279" s="120"/>
      <c r="V279" s="122"/>
      <c r="W279" s="122"/>
      <c r="X279" s="120"/>
      <c r="Y279" s="122"/>
      <c r="Z279" s="122"/>
      <c r="AA279" s="120"/>
      <c r="AB279" s="122"/>
      <c r="AC279" s="122"/>
      <c r="AD279" s="120"/>
      <c r="AE279" s="122"/>
      <c r="AF279" s="122"/>
      <c r="AG279" s="120"/>
      <c r="AH279" s="122"/>
      <c r="AI279" s="120"/>
      <c r="AJ279" s="124"/>
      <c r="AK279" s="122"/>
      <c r="AL279" s="65">
        <v>0.11</v>
      </c>
      <c r="AM279" s="121"/>
      <c r="AN279" s="122"/>
      <c r="AO279" s="122"/>
      <c r="AP279" s="120"/>
      <c r="AQ279" s="122"/>
      <c r="AR279" s="122"/>
      <c r="AS279" s="122"/>
      <c r="AT279" s="122"/>
      <c r="AU279" s="120"/>
      <c r="AV279" s="122"/>
      <c r="AW279" s="122"/>
      <c r="AX279" s="120"/>
      <c r="AY279" s="122"/>
      <c r="AZ279" s="122"/>
      <c r="BA279" s="122"/>
      <c r="BB279" s="122"/>
      <c r="BC279" s="122"/>
      <c r="BD279" s="120"/>
      <c r="BE279" s="122"/>
      <c r="BF279" s="122"/>
      <c r="BG279" s="122"/>
      <c r="BH279" s="122"/>
      <c r="BI279" s="120"/>
      <c r="BJ279" s="122"/>
      <c r="BK279" s="122"/>
      <c r="BL279" s="120"/>
      <c r="BM279" s="122"/>
      <c r="BN279" s="122"/>
      <c r="BO279" s="120"/>
      <c r="BP279" s="122"/>
      <c r="BQ279" s="120"/>
      <c r="BR279" s="120"/>
      <c r="BS279" s="120"/>
      <c r="BT279" s="120"/>
      <c r="BU279" s="120"/>
      <c r="BV279" s="120"/>
      <c r="BW279" s="120"/>
      <c r="BX279" s="120"/>
      <c r="BY279" s="120"/>
      <c r="BZ279" s="122"/>
      <c r="CA279" s="122"/>
      <c r="CB279" s="122"/>
      <c r="CC279" s="120"/>
      <c r="CD279" s="120"/>
      <c r="CE279" s="120"/>
      <c r="CF279" s="116" t="s">
        <v>130</v>
      </c>
      <c r="CG279" s="116" t="s">
        <v>143</v>
      </c>
      <c r="CH279" s="123">
        <v>39814</v>
      </c>
      <c r="CI279" s="116" t="s">
        <v>132</v>
      </c>
      <c r="CJ279" s="116" t="s">
        <v>144</v>
      </c>
      <c r="CK279" s="123">
        <v>39814</v>
      </c>
      <c r="CL279" s="116" t="s">
        <v>518</v>
      </c>
      <c r="CM279" s="116" t="s">
        <v>518</v>
      </c>
      <c r="CN279" s="53"/>
      <c r="CO279" s="116" t="s">
        <v>518</v>
      </c>
      <c r="CP279" s="116" t="s">
        <v>518</v>
      </c>
      <c r="CQ279" s="53"/>
      <c r="CR279" s="116" t="s">
        <v>518</v>
      </c>
      <c r="CS279" s="116" t="s">
        <v>518</v>
      </c>
      <c r="CT279" s="53"/>
      <c r="CU279" s="116" t="s">
        <v>518</v>
      </c>
      <c r="CV279" s="116" t="s">
        <v>518</v>
      </c>
      <c r="CW279" s="53"/>
      <c r="CX279" s="116" t="s">
        <v>518</v>
      </c>
      <c r="CY279" s="116" t="s">
        <v>518</v>
      </c>
      <c r="CZ279" s="53"/>
      <c r="DA279" s="116" t="s">
        <v>518</v>
      </c>
      <c r="DB279" s="116" t="s">
        <v>518</v>
      </c>
      <c r="DC279" s="53"/>
      <c r="DD279" s="116" t="s">
        <v>518</v>
      </c>
      <c r="DE279" s="116" t="s">
        <v>518</v>
      </c>
      <c r="DF279" s="53"/>
      <c r="DG279" s="116" t="s">
        <v>518</v>
      </c>
      <c r="DH279" s="116" t="s">
        <v>518</v>
      </c>
      <c r="DI279" s="53"/>
      <c r="DJ279" s="116" t="s">
        <v>518</v>
      </c>
      <c r="DK279" s="116" t="s">
        <v>518</v>
      </c>
      <c r="DL279" s="53"/>
      <c r="DM279" s="116" t="s">
        <v>518</v>
      </c>
      <c r="DN279" s="116" t="s">
        <v>518</v>
      </c>
      <c r="DO279" s="53"/>
      <c r="DP279" s="53"/>
      <c r="DQ279" s="53"/>
      <c r="DR279" s="53"/>
      <c r="DS279" s="53"/>
      <c r="DT279" s="53"/>
      <c r="DU279" s="53"/>
      <c r="DV279" s="53"/>
      <c r="DW279" s="53"/>
      <c r="DX279" s="53"/>
      <c r="DY279" s="53"/>
      <c r="DZ279" s="53"/>
      <c r="EA279" s="53"/>
      <c r="EB279" s="53"/>
      <c r="EC279" s="53"/>
      <c r="ED279" s="53"/>
      <c r="EE279" s="53"/>
      <c r="EF279" s="53"/>
      <c r="EG279" s="53"/>
      <c r="EH279" s="53"/>
      <c r="EI279" s="53"/>
      <c r="EJ279" s="53"/>
      <c r="EK279" s="53"/>
      <c r="EL279" s="53"/>
      <c r="EM279" s="53"/>
      <c r="EN279" s="53"/>
      <c r="EO279" s="53"/>
      <c r="EP279" s="53"/>
    </row>
    <row r="280" spans="1:146">
      <c r="A280" s="116" t="s">
        <v>122</v>
      </c>
      <c r="B280" s="117">
        <v>10603</v>
      </c>
      <c r="C280" s="116" t="s">
        <v>414</v>
      </c>
      <c r="D280" s="116" t="s">
        <v>277</v>
      </c>
      <c r="E280" s="116" t="s">
        <v>415</v>
      </c>
      <c r="F280" s="118">
        <v>1</v>
      </c>
      <c r="G280" s="116" t="s">
        <v>177</v>
      </c>
      <c r="H280" s="117">
        <v>58</v>
      </c>
      <c r="I280" s="117">
        <v>830</v>
      </c>
      <c r="J280" s="119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4"/>
      <c r="AK280" s="122"/>
      <c r="AL280" s="65">
        <v>0.16200000000000001</v>
      </c>
      <c r="AM280" s="121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2"/>
      <c r="BA280" s="120"/>
      <c r="BB280" s="122"/>
      <c r="BC280" s="120"/>
      <c r="BD280" s="120"/>
      <c r="BE280" s="120"/>
      <c r="BF280" s="122"/>
      <c r="BG280" s="122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20"/>
      <c r="BS280" s="120"/>
      <c r="BT280" s="120"/>
      <c r="BU280" s="120"/>
      <c r="BV280" s="120"/>
      <c r="BW280" s="120"/>
      <c r="BX280" s="120"/>
      <c r="BY280" s="120"/>
      <c r="BZ280" s="122"/>
      <c r="CA280" s="122"/>
      <c r="CB280" s="122"/>
      <c r="CC280" s="120"/>
      <c r="CD280" s="120"/>
      <c r="CE280" s="120"/>
      <c r="CF280" s="116" t="s">
        <v>130</v>
      </c>
      <c r="CG280" s="116" t="s">
        <v>186</v>
      </c>
      <c r="CH280" s="123">
        <v>33178</v>
      </c>
      <c r="CI280" s="116" t="s">
        <v>518</v>
      </c>
      <c r="CJ280" s="116" t="s">
        <v>518</v>
      </c>
      <c r="CK280" s="53"/>
      <c r="CL280" s="116" t="s">
        <v>518</v>
      </c>
      <c r="CM280" s="116" t="s">
        <v>518</v>
      </c>
      <c r="CN280" s="53"/>
      <c r="CO280" s="116" t="s">
        <v>518</v>
      </c>
      <c r="CP280" s="116" t="s">
        <v>518</v>
      </c>
      <c r="CQ280" s="53"/>
      <c r="CR280" s="116" t="s">
        <v>518</v>
      </c>
      <c r="CS280" s="116" t="s">
        <v>518</v>
      </c>
      <c r="CT280" s="53"/>
      <c r="CU280" s="116" t="s">
        <v>518</v>
      </c>
      <c r="CV280" s="116" t="s">
        <v>518</v>
      </c>
      <c r="CW280" s="53"/>
      <c r="CX280" s="116" t="s">
        <v>518</v>
      </c>
      <c r="CY280" s="116" t="s">
        <v>518</v>
      </c>
      <c r="CZ280" s="53"/>
      <c r="DA280" s="116" t="s">
        <v>518</v>
      </c>
      <c r="DB280" s="116" t="s">
        <v>518</v>
      </c>
      <c r="DC280" s="53"/>
      <c r="DD280" s="116" t="s">
        <v>518</v>
      </c>
      <c r="DE280" s="116" t="s">
        <v>518</v>
      </c>
      <c r="DF280" s="53"/>
      <c r="DG280" s="116" t="s">
        <v>518</v>
      </c>
      <c r="DH280" s="116" t="s">
        <v>518</v>
      </c>
      <c r="DI280" s="53"/>
      <c r="DJ280" s="116" t="s">
        <v>518</v>
      </c>
      <c r="DK280" s="116" t="s">
        <v>518</v>
      </c>
      <c r="DL280" s="53"/>
      <c r="DM280" s="116" t="s">
        <v>518</v>
      </c>
      <c r="DN280" s="116" t="s">
        <v>518</v>
      </c>
      <c r="DO280" s="53"/>
      <c r="DP280" s="53"/>
      <c r="DQ280" s="53"/>
      <c r="DR280" s="53"/>
      <c r="DS280" s="53"/>
      <c r="DT280" s="53"/>
      <c r="DU280" s="53"/>
      <c r="DV280" s="53"/>
      <c r="DW280" s="53"/>
      <c r="DX280" s="53"/>
      <c r="DY280" s="53"/>
      <c r="DZ280" s="53"/>
      <c r="EA280" s="53"/>
      <c r="EB280" s="53"/>
      <c r="EC280" s="53"/>
      <c r="ED280" s="53"/>
      <c r="EE280" s="53"/>
      <c r="EF280" s="53"/>
      <c r="EG280" s="53"/>
      <c r="EH280" s="53"/>
      <c r="EI280" s="53"/>
      <c r="EJ280" s="53"/>
      <c r="EK280" s="53"/>
      <c r="EL280" s="53"/>
      <c r="EM280" s="53"/>
      <c r="EN280" s="53"/>
      <c r="EO280" s="53"/>
      <c r="EP280" s="53"/>
    </row>
    <row r="281" spans="1:146">
      <c r="A281" s="116" t="s">
        <v>122</v>
      </c>
      <c r="B281" s="117">
        <v>6041</v>
      </c>
      <c r="C281" s="116" t="s">
        <v>330</v>
      </c>
      <c r="D281" s="116" t="s">
        <v>234</v>
      </c>
      <c r="E281" s="116" t="s">
        <v>337</v>
      </c>
      <c r="F281" s="118">
        <v>1</v>
      </c>
      <c r="G281" s="116" t="s">
        <v>177</v>
      </c>
      <c r="H281" s="117">
        <v>300</v>
      </c>
      <c r="I281" s="117">
        <v>2800</v>
      </c>
      <c r="J281" s="119"/>
      <c r="K281" s="122"/>
      <c r="L281" s="120"/>
      <c r="M281" s="122"/>
      <c r="N281" s="122"/>
      <c r="O281" s="120"/>
      <c r="P281" s="122"/>
      <c r="Q281" s="122"/>
      <c r="R281" s="120"/>
      <c r="S281" s="122"/>
      <c r="T281" s="122"/>
      <c r="U281" s="120"/>
      <c r="V281" s="122"/>
      <c r="W281" s="122"/>
      <c r="X281" s="120"/>
      <c r="Y281" s="122"/>
      <c r="Z281" s="122"/>
      <c r="AA281" s="120"/>
      <c r="AB281" s="122"/>
      <c r="AC281" s="122"/>
      <c r="AD281" s="120"/>
      <c r="AE281" s="122"/>
      <c r="AF281" s="122"/>
      <c r="AG281" s="120"/>
      <c r="AH281" s="122"/>
      <c r="AI281" s="120"/>
      <c r="AJ281" s="124"/>
      <c r="AK281" s="122"/>
      <c r="AL281" s="65">
        <v>6.2666666666666704E-2</v>
      </c>
      <c r="AM281" s="121"/>
      <c r="AN281" s="122"/>
      <c r="AO281" s="122"/>
      <c r="AP281" s="120"/>
      <c r="AQ281" s="122"/>
      <c r="AR281" s="122"/>
      <c r="AS281" s="122"/>
      <c r="AT281" s="122"/>
      <c r="AU281" s="120"/>
      <c r="AV281" s="122"/>
      <c r="AW281" s="122"/>
      <c r="AX281" s="120"/>
      <c r="AY281" s="122"/>
      <c r="AZ281" s="122"/>
      <c r="BA281" s="120"/>
      <c r="BB281" s="122"/>
      <c r="BC281" s="122"/>
      <c r="BD281" s="120"/>
      <c r="BE281" s="122"/>
      <c r="BF281" s="122"/>
      <c r="BG281" s="122"/>
      <c r="BH281" s="122"/>
      <c r="BI281" s="120"/>
      <c r="BJ281" s="122"/>
      <c r="BK281" s="122"/>
      <c r="BL281" s="120"/>
      <c r="BM281" s="122"/>
      <c r="BN281" s="122"/>
      <c r="BO281" s="120"/>
      <c r="BP281" s="122"/>
      <c r="BQ281" s="120"/>
      <c r="BR281" s="120"/>
      <c r="BS281" s="120"/>
      <c r="BT281" s="120"/>
      <c r="BU281" s="120"/>
      <c r="BV281" s="120"/>
      <c r="BW281" s="120"/>
      <c r="BX281" s="120"/>
      <c r="BY281" s="120"/>
      <c r="BZ281" s="122"/>
      <c r="CA281" s="122"/>
      <c r="CB281" s="122"/>
      <c r="CC281" s="120"/>
      <c r="CD281" s="120"/>
      <c r="CE281" s="120"/>
      <c r="CF281" s="116" t="s">
        <v>152</v>
      </c>
      <c r="CG281" s="116" t="s">
        <v>178</v>
      </c>
      <c r="CH281" s="123">
        <v>39904</v>
      </c>
      <c r="CI281" s="116" t="s">
        <v>132</v>
      </c>
      <c r="CJ281" s="116" t="s">
        <v>335</v>
      </c>
      <c r="CK281" s="123">
        <v>39904</v>
      </c>
      <c r="CL281" s="116" t="s">
        <v>130</v>
      </c>
      <c r="CM281" s="116" t="s">
        <v>336</v>
      </c>
      <c r="CN281" s="123">
        <v>39904</v>
      </c>
      <c r="CO281" s="116" t="s">
        <v>518</v>
      </c>
      <c r="CP281" s="116" t="s">
        <v>518</v>
      </c>
      <c r="CQ281" s="53"/>
      <c r="CR281" s="116" t="s">
        <v>518</v>
      </c>
      <c r="CS281" s="116" t="s">
        <v>518</v>
      </c>
      <c r="CT281" s="53"/>
      <c r="CU281" s="116" t="s">
        <v>518</v>
      </c>
      <c r="CV281" s="116" t="s">
        <v>518</v>
      </c>
      <c r="CW281" s="53"/>
      <c r="CX281" s="116" t="s">
        <v>518</v>
      </c>
      <c r="CY281" s="116" t="s">
        <v>518</v>
      </c>
      <c r="CZ281" s="53"/>
      <c r="DA281" s="116" t="s">
        <v>518</v>
      </c>
      <c r="DB281" s="116" t="s">
        <v>518</v>
      </c>
      <c r="DC281" s="53"/>
      <c r="DD281" s="116" t="s">
        <v>518</v>
      </c>
      <c r="DE281" s="116" t="s">
        <v>518</v>
      </c>
      <c r="DF281" s="53"/>
      <c r="DG281" s="116" t="s">
        <v>518</v>
      </c>
      <c r="DH281" s="116" t="s">
        <v>518</v>
      </c>
      <c r="DI281" s="53"/>
      <c r="DJ281" s="116" t="s">
        <v>518</v>
      </c>
      <c r="DK281" s="116" t="s">
        <v>518</v>
      </c>
      <c r="DL281" s="53"/>
      <c r="DM281" s="116" t="s">
        <v>518</v>
      </c>
      <c r="DN281" s="116" t="s">
        <v>518</v>
      </c>
      <c r="DO281" s="53"/>
      <c r="DP281" s="53"/>
      <c r="DQ281" s="53"/>
      <c r="DR281" s="53"/>
      <c r="DS281" s="53"/>
      <c r="DT281" s="53"/>
      <c r="DU281" s="53"/>
      <c r="DV281" s="53"/>
      <c r="DW281" s="53"/>
      <c r="DX281" s="53"/>
      <c r="DY281" s="53"/>
      <c r="DZ281" s="53"/>
      <c r="EA281" s="53"/>
      <c r="EB281" s="53"/>
      <c r="EC281" s="53"/>
      <c r="ED281" s="53"/>
      <c r="EE281" s="53"/>
      <c r="EF281" s="53"/>
      <c r="EG281" s="53"/>
      <c r="EH281" s="53"/>
      <c r="EI281" s="53"/>
      <c r="EJ281" s="53"/>
      <c r="EK281" s="53"/>
      <c r="EL281" s="53"/>
      <c r="EM281" s="53"/>
      <c r="EN281" s="53"/>
      <c r="EO281" s="53"/>
      <c r="EP281" s="53"/>
    </row>
    <row r="282" spans="1:146">
      <c r="A282" s="3" t="s">
        <v>122</v>
      </c>
      <c r="B282" s="3">
        <v>55749</v>
      </c>
      <c r="C282" s="3" t="s">
        <v>480</v>
      </c>
      <c r="D282" s="3" t="s">
        <v>342</v>
      </c>
      <c r="E282" s="3" t="s">
        <v>481</v>
      </c>
      <c r="F282" s="55">
        <v>1</v>
      </c>
      <c r="G282" s="3" t="s">
        <v>126</v>
      </c>
      <c r="H282" s="48">
        <v>119</v>
      </c>
      <c r="I282" s="48">
        <v>1304</v>
      </c>
      <c r="J282" s="48">
        <v>1197.2666666666701</v>
      </c>
      <c r="K282" s="48">
        <v>119.48026880174601</v>
      </c>
      <c r="L282" s="49">
        <v>1.00403587228358</v>
      </c>
      <c r="M282" s="3" t="s">
        <v>142</v>
      </c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63">
        <v>8.3666666666666698E-3</v>
      </c>
      <c r="AM282" s="63"/>
      <c r="AN282" s="50" t="s">
        <v>128</v>
      </c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>
        <v>4.8999999999999997E-6</v>
      </c>
      <c r="BD282" s="50">
        <v>4.9101050119004598E-5</v>
      </c>
      <c r="BE282" s="50" t="s">
        <v>129</v>
      </c>
      <c r="BF282" s="50"/>
      <c r="BG282" s="50"/>
      <c r="BH282" s="50"/>
      <c r="BI282" s="50">
        <v>5.0100000000000003E-4</v>
      </c>
      <c r="BJ282" s="50" t="s">
        <v>129</v>
      </c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3" t="s">
        <v>152</v>
      </c>
      <c r="CG282" s="51" t="s">
        <v>153</v>
      </c>
      <c r="CH282" s="52">
        <v>38808</v>
      </c>
      <c r="CI282" s="51" t="s">
        <v>170</v>
      </c>
      <c r="CJ282" s="51" t="s">
        <v>185</v>
      </c>
      <c r="CK282" s="52">
        <v>40179</v>
      </c>
      <c r="CL282" s="51" t="s">
        <v>132</v>
      </c>
      <c r="CM282" s="51" t="s">
        <v>482</v>
      </c>
      <c r="CN282" s="52">
        <v>38808</v>
      </c>
      <c r="CO282" s="51" t="s">
        <v>130</v>
      </c>
      <c r="CP282" s="51" t="s">
        <v>186</v>
      </c>
      <c r="CQ282" s="52">
        <v>38808</v>
      </c>
    </row>
    <row r="283" spans="1:146" s="120" customFormat="1">
      <c r="A283" s="130" t="s">
        <v>122</v>
      </c>
      <c r="B283" s="131">
        <v>8223</v>
      </c>
      <c r="C283" s="130" t="s">
        <v>385</v>
      </c>
      <c r="D283" s="130" t="s">
        <v>140</v>
      </c>
      <c r="E283" s="130" t="s">
        <v>174</v>
      </c>
      <c r="F283" s="132">
        <v>1</v>
      </c>
      <c r="G283" s="130" t="s">
        <v>126</v>
      </c>
      <c r="H283" s="131">
        <v>450</v>
      </c>
      <c r="I283" s="131">
        <v>4200</v>
      </c>
      <c r="J283" s="119"/>
      <c r="AJ283" s="124"/>
      <c r="AK283" s="122"/>
      <c r="AL283" s="66">
        <v>6.0999999999999999E-2</v>
      </c>
      <c r="AM283" s="121"/>
      <c r="AZ283" s="122"/>
      <c r="BB283" s="122"/>
      <c r="BZ283" s="122"/>
      <c r="CA283" s="122"/>
      <c r="CB283" s="122"/>
      <c r="CF283" s="130" t="s">
        <v>152</v>
      </c>
      <c r="CG283" s="130" t="s">
        <v>153</v>
      </c>
      <c r="CH283" s="133">
        <v>38930</v>
      </c>
      <c r="CI283" s="130" t="s">
        <v>132</v>
      </c>
      <c r="CJ283" s="130" t="s">
        <v>159</v>
      </c>
      <c r="CK283" s="133">
        <v>38930</v>
      </c>
      <c r="CL283" s="130" t="s">
        <v>130</v>
      </c>
      <c r="CM283" s="130" t="s">
        <v>186</v>
      </c>
      <c r="CN283" s="123">
        <v>38930</v>
      </c>
      <c r="CO283" s="130" t="s">
        <v>518</v>
      </c>
      <c r="CP283" s="130" t="s">
        <v>518</v>
      </c>
      <c r="CQ283" s="53"/>
      <c r="CR283" s="130" t="s">
        <v>518</v>
      </c>
      <c r="CS283" s="130" t="s">
        <v>518</v>
      </c>
      <c r="CT283" s="53"/>
      <c r="CU283" s="130" t="s">
        <v>518</v>
      </c>
      <c r="CV283" s="130" t="s">
        <v>518</v>
      </c>
      <c r="CW283" s="53"/>
      <c r="CX283" s="130" t="s">
        <v>518</v>
      </c>
      <c r="CY283" s="130" t="s">
        <v>518</v>
      </c>
      <c r="CZ283" s="53"/>
      <c r="DA283" s="130" t="s">
        <v>518</v>
      </c>
      <c r="DB283" s="130" t="s">
        <v>518</v>
      </c>
      <c r="DC283" s="53"/>
      <c r="DD283" s="130" t="s">
        <v>518</v>
      </c>
      <c r="DE283" s="130" t="s">
        <v>518</v>
      </c>
      <c r="DF283" s="53"/>
      <c r="DG283" s="130" t="s">
        <v>518</v>
      </c>
      <c r="DH283" s="130" t="s">
        <v>518</v>
      </c>
      <c r="DI283" s="53"/>
      <c r="DJ283" s="130" t="s">
        <v>518</v>
      </c>
      <c r="DK283" s="130" t="s">
        <v>518</v>
      </c>
      <c r="DL283" s="53"/>
      <c r="DM283" s="130" t="s">
        <v>518</v>
      </c>
      <c r="DN283" s="130" t="s">
        <v>518</v>
      </c>
      <c r="DO283" s="53"/>
      <c r="DP283" s="53"/>
      <c r="DQ283" s="53"/>
      <c r="DR283" s="53"/>
      <c r="DS283" s="53"/>
      <c r="DT283" s="53"/>
      <c r="DU283" s="53"/>
      <c r="DV283" s="53"/>
      <c r="DW283" s="53"/>
      <c r="DX283" s="53"/>
      <c r="DY283" s="53"/>
      <c r="DZ283" s="53"/>
      <c r="EA283" s="53"/>
      <c r="EB283" s="53"/>
      <c r="EC283" s="53"/>
      <c r="ED283" s="53"/>
      <c r="EE283" s="53"/>
      <c r="EF283" s="53"/>
      <c r="EG283" s="53"/>
      <c r="EH283" s="53"/>
      <c r="EI283" s="53"/>
      <c r="EJ283" s="53"/>
      <c r="EK283" s="53"/>
      <c r="EL283" s="53"/>
      <c r="EM283" s="53"/>
      <c r="EN283" s="53"/>
      <c r="EO283" s="53"/>
      <c r="EP283" s="53"/>
    </row>
    <row r="284" spans="1:146" s="120" customFormat="1">
      <c r="A284" s="57" t="s">
        <v>122</v>
      </c>
      <c r="B284" s="57">
        <v>56224</v>
      </c>
      <c r="C284" s="57" t="s">
        <v>483</v>
      </c>
      <c r="D284" s="57" t="s">
        <v>254</v>
      </c>
      <c r="E284" s="57" t="s">
        <v>484</v>
      </c>
      <c r="F284" s="58">
        <v>1</v>
      </c>
      <c r="G284" s="57" t="s">
        <v>126</v>
      </c>
      <c r="H284" s="59">
        <v>242</v>
      </c>
      <c r="I284" s="59">
        <v>2112</v>
      </c>
      <c r="J284" s="48">
        <v>2055.6666666666702</v>
      </c>
      <c r="K284" s="48">
        <v>235.80540032612899</v>
      </c>
      <c r="L284" s="49">
        <v>0.97440248068648205</v>
      </c>
      <c r="M284" s="3" t="s">
        <v>137</v>
      </c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64">
        <v>1.6899999999999998E-2</v>
      </c>
      <c r="AM284" s="63"/>
      <c r="AN284" s="50" t="s">
        <v>128</v>
      </c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>
        <v>4.2133333333333298E-5</v>
      </c>
      <c r="BD284" s="50">
        <v>3.6872034569818899E-4</v>
      </c>
      <c r="BE284" s="50" t="s">
        <v>128</v>
      </c>
      <c r="BF284" s="50"/>
      <c r="BG284" s="50"/>
      <c r="BH284" s="50"/>
      <c r="BI284" s="50">
        <v>5.3999999999999998E-5</v>
      </c>
      <c r="BJ284" s="50" t="s">
        <v>129</v>
      </c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>
        <v>1.21409970087848E-3</v>
      </c>
      <c r="CD284" s="50">
        <v>1.0499323065423E-2</v>
      </c>
      <c r="CE284" s="50" t="s">
        <v>128</v>
      </c>
      <c r="CF284" s="57" t="s">
        <v>152</v>
      </c>
      <c r="CG284" s="60" t="s">
        <v>153</v>
      </c>
      <c r="CH284" s="52">
        <v>39508</v>
      </c>
      <c r="CI284" s="60" t="s">
        <v>170</v>
      </c>
      <c r="CJ284" s="60" t="s">
        <v>185</v>
      </c>
      <c r="CK284" s="52">
        <v>39508</v>
      </c>
      <c r="CL284" s="60" t="s">
        <v>132</v>
      </c>
      <c r="CM284" s="60" t="s">
        <v>159</v>
      </c>
      <c r="CN284" s="52">
        <v>39508</v>
      </c>
      <c r="CO284" s="60" t="s">
        <v>130</v>
      </c>
      <c r="CP284" s="60" t="s">
        <v>186</v>
      </c>
      <c r="CQ284" s="52">
        <v>39448</v>
      </c>
      <c r="CR284" s="60"/>
      <c r="CS284" s="60"/>
      <c r="CT284" s="51"/>
      <c r="CU284" s="60"/>
      <c r="CV284" s="60"/>
      <c r="CW284" s="51"/>
      <c r="CX284" s="60"/>
      <c r="CY284" s="60"/>
      <c r="CZ284" s="51"/>
      <c r="DA284" s="60"/>
      <c r="DB284" s="60"/>
      <c r="DC284" s="51"/>
      <c r="DD284" s="60"/>
      <c r="DE284" s="60"/>
      <c r="DF284" s="51"/>
      <c r="DG284" s="60"/>
      <c r="DH284" s="60"/>
      <c r="DI284" s="51"/>
      <c r="DJ284" s="60"/>
      <c r="DK284" s="60"/>
      <c r="DL284" s="51"/>
      <c r="DM284" s="60"/>
      <c r="DN284" s="60"/>
      <c r="DO284" s="51"/>
      <c r="DP284" s="51"/>
      <c r="DQ284" s="51"/>
      <c r="DR284" s="51"/>
      <c r="DS284" s="51"/>
      <c r="DT284" s="51"/>
      <c r="DU284" s="51"/>
      <c r="DV284" s="51"/>
      <c r="DW284" s="51"/>
      <c r="DX284" s="51"/>
      <c r="DY284" s="51"/>
      <c r="DZ284" s="51"/>
      <c r="EA284" s="51"/>
      <c r="EB284" s="51"/>
      <c r="EC284" s="51"/>
      <c r="ED284" s="51"/>
      <c r="EE284" s="51"/>
      <c r="EF284" s="51"/>
      <c r="EG284" s="51"/>
      <c r="EH284" s="51"/>
      <c r="EI284" s="51"/>
      <c r="EJ284" s="51"/>
      <c r="EK284" s="51"/>
      <c r="EL284" s="51"/>
      <c r="EM284" s="51"/>
      <c r="EN284" s="51"/>
      <c r="EO284" s="51"/>
      <c r="EP284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CO_avg_lbMMBtu</vt:lpstr>
      <vt:lpstr>CO_New_lbMMBtu</vt:lpstr>
      <vt:lpstr>CO_avg_lbMW</vt:lpstr>
      <vt:lpstr>CO_New_lbMW</vt:lpstr>
      <vt:lpstr>CO_coal_lbMMBtu</vt:lpstr>
      <vt:lpstr>CO_coal_lbMW</vt:lpstr>
    </vt:vector>
  </TitlesOfParts>
  <Company>US-EPA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BMAXWELL</dc:creator>
  <cp:lastModifiedBy>Jeffrey Cole</cp:lastModifiedBy>
  <dcterms:created xsi:type="dcterms:W3CDTF">2010-12-06T14:03:37Z</dcterms:created>
  <dcterms:modified xsi:type="dcterms:W3CDTF">2011-03-13T02:12:15Z</dcterms:modified>
</cp:coreProperties>
</file>